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7965" activeTab="0"/>
  </bookViews>
  <sheets>
    <sheet name="OA" sheetId="1" r:id="rId1"/>
    <sheet name="B" sheetId="2" r:id="rId2"/>
    <sheet name="C" sheetId="3" r:id="rId3"/>
    <sheet name="D" sheetId="4" r:id="rId4"/>
    <sheet name="LADIES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<sst xmlns="http://schemas.openxmlformats.org/spreadsheetml/2006/main" count="407" uniqueCount="85">
  <si>
    <t>FEDBG ANNIVERSARY BOWLFEST 2012</t>
  </si>
  <si>
    <t>Bowling City, Sultana Mall, Jeddah</t>
  </si>
  <si>
    <r>
      <t xml:space="preserve">Male Bowlers </t>
    </r>
    <r>
      <rPr>
        <b/>
        <sz val="16"/>
        <color indexed="10"/>
        <rFont val="Arial"/>
        <family val="2"/>
      </rPr>
      <t xml:space="preserve">OA </t>
    </r>
    <r>
      <rPr>
        <b/>
        <sz val="10"/>
        <color indexed="10"/>
        <rFont val="Arial"/>
        <family val="2"/>
      </rPr>
      <t>Update</t>
    </r>
  </si>
  <si>
    <t>Scratch</t>
  </si>
  <si>
    <t>rnk</t>
  </si>
  <si>
    <t>code</t>
  </si>
  <si>
    <t>Bowlers</t>
  </si>
  <si>
    <t>Highest 15 Games</t>
  </si>
  <si>
    <t xml:space="preserve">as of </t>
  </si>
  <si>
    <t>TOTAL</t>
  </si>
  <si>
    <t>15gms</t>
  </si>
  <si>
    <t>total</t>
  </si>
  <si>
    <t>Check</t>
  </si>
  <si>
    <t>cls</t>
  </si>
  <si>
    <t>hcp</t>
  </si>
  <si>
    <t>w/hcp</t>
  </si>
  <si>
    <t>games</t>
  </si>
  <si>
    <t>ave</t>
  </si>
  <si>
    <t>agwat</t>
  </si>
  <si>
    <t>gmes</t>
  </si>
  <si>
    <t>O</t>
  </si>
  <si>
    <t>A</t>
  </si>
  <si>
    <t>Melvin Lising</t>
  </si>
  <si>
    <t/>
  </si>
  <si>
    <r>
      <t xml:space="preserve">Male Bowlers </t>
    </r>
    <r>
      <rPr>
        <b/>
        <sz val="16"/>
        <color indexed="10"/>
        <rFont val="Arial"/>
        <family val="2"/>
      </rPr>
      <t>B</t>
    </r>
    <r>
      <rPr>
        <b/>
        <sz val="10"/>
        <color indexed="10"/>
        <rFont val="Arial"/>
        <family val="2"/>
      </rPr>
      <t xml:space="preserve"> Update</t>
    </r>
  </si>
  <si>
    <t>Bobby Baraquel</t>
  </si>
  <si>
    <t>Archie Santos</t>
  </si>
  <si>
    <t>Edu Toledo</t>
  </si>
  <si>
    <t>Ruben Griño</t>
  </si>
  <si>
    <t>Marcelo Manalo</t>
  </si>
  <si>
    <t>Emil Payongayong</t>
  </si>
  <si>
    <t>Ruel Santoc</t>
  </si>
  <si>
    <t>Dariel Loquias</t>
  </si>
  <si>
    <r>
      <t xml:space="preserve">Male Bowlers </t>
    </r>
    <r>
      <rPr>
        <b/>
        <sz val="16"/>
        <color indexed="10"/>
        <rFont val="Arial"/>
        <family val="2"/>
      </rPr>
      <t>C</t>
    </r>
    <r>
      <rPr>
        <b/>
        <sz val="10"/>
        <color indexed="10"/>
        <rFont val="Arial"/>
        <family val="2"/>
      </rPr>
      <t xml:space="preserve"> Update</t>
    </r>
  </si>
  <si>
    <t>top15gms</t>
  </si>
  <si>
    <t>Edward Botardo</t>
  </si>
  <si>
    <t>Rolly Vistal</t>
  </si>
  <si>
    <t>Ric Tibayan</t>
  </si>
  <si>
    <t>Jimmy Mandingiado</t>
  </si>
  <si>
    <t>Pip R. Planas</t>
  </si>
  <si>
    <t>Jowet Carreon</t>
  </si>
  <si>
    <t>Danny Manriza</t>
  </si>
  <si>
    <t>Manny Tibay</t>
  </si>
  <si>
    <t>Romy Bunagan</t>
  </si>
  <si>
    <r>
      <t xml:space="preserve">Male Bowlers </t>
    </r>
    <r>
      <rPr>
        <b/>
        <sz val="16"/>
        <color indexed="10"/>
        <rFont val="Arial"/>
        <family val="2"/>
      </rPr>
      <t>D</t>
    </r>
    <r>
      <rPr>
        <b/>
        <sz val="10"/>
        <color indexed="10"/>
        <rFont val="Arial"/>
        <family val="2"/>
      </rPr>
      <t xml:space="preserve"> Update</t>
    </r>
  </si>
  <si>
    <t>WHDCP</t>
  </si>
  <si>
    <t>Edres Mangoda</t>
  </si>
  <si>
    <t>Med Ramos</t>
  </si>
  <si>
    <t>Ver Jasa</t>
  </si>
  <si>
    <t>Rod Lofamia</t>
  </si>
  <si>
    <t>Nards Hassan</t>
  </si>
  <si>
    <t>Richard Antonio</t>
  </si>
  <si>
    <t>Albert Abug</t>
  </si>
  <si>
    <t>George Mangaliman</t>
  </si>
  <si>
    <r>
      <t xml:space="preserve">Female Bowlers </t>
    </r>
    <r>
      <rPr>
        <b/>
        <sz val="10"/>
        <color indexed="10"/>
        <rFont val="Arial"/>
        <family val="2"/>
      </rPr>
      <t>Update</t>
    </r>
  </si>
  <si>
    <t>May Lourdes</t>
  </si>
  <si>
    <t>Ester Santoc</t>
  </si>
  <si>
    <t>Sally Sañosa</t>
  </si>
  <si>
    <t>Mariz Resano</t>
  </si>
  <si>
    <t>Eloisa Fernandez</t>
  </si>
  <si>
    <t>Aileen Mirabuna</t>
  </si>
  <si>
    <t>Grace Funtilon</t>
  </si>
  <si>
    <t>Aisah Silabay</t>
  </si>
  <si>
    <t>Imelda Sayago</t>
  </si>
  <si>
    <t>Fedelyn Bustinera</t>
  </si>
  <si>
    <t>Nurissa Ramos</t>
  </si>
  <si>
    <t>Serge Rivera</t>
  </si>
  <si>
    <t>Carlos Bustinera</t>
  </si>
  <si>
    <t>Andrie Parena</t>
  </si>
  <si>
    <t>Leo Apacible</t>
  </si>
  <si>
    <t>FEDBG NOVEMBER BOWLFEST 2012</t>
  </si>
  <si>
    <t>FINALISTS</t>
  </si>
  <si>
    <t>Tito Cruz</t>
  </si>
  <si>
    <t>Ed Viray</t>
  </si>
  <si>
    <t>Letty Mendoza</t>
  </si>
  <si>
    <t>Albert Visperas</t>
  </si>
  <si>
    <t>Ronnie Samillano</t>
  </si>
  <si>
    <t>Frank Afurong</t>
  </si>
  <si>
    <t>Zaldy Bacero</t>
  </si>
  <si>
    <t>Roger Daquioag</t>
  </si>
  <si>
    <t>Rudy Valenzuela</t>
  </si>
  <si>
    <t>Jun Estefano</t>
  </si>
  <si>
    <t>Alex Flora</t>
  </si>
  <si>
    <t>Minda Guevarra</t>
  </si>
  <si>
    <t>Priz Calidro</t>
  </si>
</sst>
</file>

<file path=xl/styles.xml><?xml version="1.0" encoding="utf-8"?>
<styleSheet xmlns="http://schemas.openxmlformats.org/spreadsheetml/2006/main">
  <numFmts count="16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0\1"/>
    <numFmt numFmtId="171" formatCode="000"/>
  </numFmts>
  <fonts count="45">
    <font>
      <sz val="11"/>
      <color indexed="8"/>
      <name val="Calibri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2"/>
      <name val="Arial Narrow"/>
      <family val="2"/>
    </font>
    <font>
      <sz val="12"/>
      <color indexed="12"/>
      <name val="Arial Narrow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 Narrow"/>
      <family val="2"/>
    </font>
    <font>
      <b/>
      <sz val="12"/>
      <color indexed="62"/>
      <name val="Arial Narrow"/>
      <family val="2"/>
    </font>
    <font>
      <b/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2"/>
      <color indexed="56"/>
      <name val="Arial Narrow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5" fontId="3" fillId="0" borderId="0" xfId="0" applyNumberFormat="1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6" xfId="0" applyFont="1" applyFill="1" applyBorder="1" applyAlignment="1" quotePrefix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24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22" borderId="16" xfId="0" applyFont="1" applyFill="1" applyBorder="1" applyAlignment="1" quotePrefix="1">
      <alignment horizontal="center" vertical="center"/>
    </xf>
    <xf numFmtId="0" fontId="12" fillId="22" borderId="16" xfId="0" applyFont="1" applyFill="1" applyBorder="1" applyAlignment="1">
      <alignment horizontal="center" vertical="center"/>
    </xf>
    <xf numFmtId="0" fontId="13" fillId="22" borderId="16" xfId="0" applyFont="1" applyFill="1" applyBorder="1" applyAlignment="1">
      <alignment horizontal="left" vertical="center"/>
    </xf>
    <xf numFmtId="0" fontId="14" fillId="22" borderId="16" xfId="0" applyFont="1" applyFill="1" applyBorder="1" applyAlignment="1">
      <alignment horizontal="center" vertical="center"/>
    </xf>
    <xf numFmtId="0" fontId="15" fillId="22" borderId="16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1" fontId="9" fillId="22" borderId="16" xfId="0" applyNumberFormat="1" applyFont="1" applyFill="1" applyBorder="1" applyAlignment="1">
      <alignment horizontal="center" vertical="center"/>
    </xf>
    <xf numFmtId="0" fontId="0" fillId="22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15" fillId="24" borderId="16" xfId="0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18" fillId="22" borderId="16" xfId="0" applyFont="1" applyFill="1" applyBorder="1" applyAlignment="1">
      <alignment horizontal="center" vertical="center"/>
    </xf>
    <xf numFmtId="0" fontId="7" fillId="22" borderId="16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5" fontId="38" fillId="0" borderId="12" xfId="0" applyNumberFormat="1" applyFont="1" applyFill="1" applyBorder="1" applyAlignment="1">
      <alignment horizontal="centerContinuous" vertical="center"/>
    </xf>
    <xf numFmtId="0" fontId="38" fillId="0" borderId="12" xfId="0" applyFont="1" applyFill="1" applyBorder="1" applyAlignment="1">
      <alignment horizontal="centerContinuous" vertical="center"/>
    </xf>
    <xf numFmtId="0" fontId="38" fillId="0" borderId="13" xfId="0" applyFont="1" applyFill="1" applyBorder="1" applyAlignment="1">
      <alignment horizontal="centerContinuous" vertical="center"/>
    </xf>
    <xf numFmtId="15" fontId="6" fillId="0" borderId="12" xfId="0" applyNumberFormat="1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horizontal="centerContinuous" vertical="center"/>
    </xf>
    <xf numFmtId="0" fontId="39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Continuous" vertical="center"/>
    </xf>
    <xf numFmtId="0" fontId="13" fillId="0" borderId="12" xfId="0" applyFont="1" applyFill="1" applyBorder="1" applyAlignment="1">
      <alignment horizontal="centerContinuous" vertical="center"/>
    </xf>
    <xf numFmtId="0" fontId="14" fillId="0" borderId="12" xfId="0" applyFont="1" applyFill="1" applyBorder="1" applyAlignment="1">
      <alignment horizontal="centerContinuous" vertical="center"/>
    </xf>
    <xf numFmtId="0" fontId="15" fillId="0" borderId="12" xfId="0" applyFont="1" applyFill="1" applyBorder="1" applyAlignment="1">
      <alignment horizontal="centerContinuous" vertical="center"/>
    </xf>
    <xf numFmtId="1" fontId="9" fillId="0" borderId="12" xfId="0" applyNumberFormat="1" applyFont="1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3" fillId="22" borderId="16" xfId="0" applyFont="1" applyFill="1" applyBorder="1" applyAlignment="1" quotePrefix="1">
      <alignment horizontal="center" vertical="center"/>
    </xf>
    <xf numFmtId="0" fontId="12" fillId="22" borderId="16" xfId="0" applyFont="1" applyFill="1" applyBorder="1" applyAlignment="1">
      <alignment horizontal="center" vertical="center"/>
    </xf>
    <xf numFmtId="0" fontId="13" fillId="22" borderId="16" xfId="0" applyFont="1" applyFill="1" applyBorder="1" applyAlignment="1">
      <alignment horizontal="left" vertical="center"/>
    </xf>
    <xf numFmtId="0" fontId="15" fillId="22" borderId="16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1" fontId="9" fillId="22" borderId="16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2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 quotePrefix="1">
      <alignment horizontal="centerContinuous" vertical="center"/>
    </xf>
    <xf numFmtId="0" fontId="12" fillId="0" borderId="16" xfId="0" applyFont="1" applyFill="1" applyBorder="1" applyAlignment="1">
      <alignment horizontal="centerContinuous" vertical="center"/>
    </xf>
    <xf numFmtId="0" fontId="13" fillId="0" borderId="16" xfId="0" applyFont="1" applyFill="1" applyBorder="1" applyAlignment="1">
      <alignment horizontal="centerContinuous" vertical="center"/>
    </xf>
    <xf numFmtId="0" fontId="15" fillId="0" borderId="16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/>
    </xf>
    <xf numFmtId="1" fontId="9" fillId="0" borderId="16" xfId="0" applyNumberFormat="1" applyFont="1" applyFill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14" fillId="24" borderId="16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2">
    <dxf>
      <font>
        <b/>
        <i/>
        <color rgb="FFFF0000"/>
      </font>
    </dxf>
    <dxf>
      <font>
        <b/>
        <i/>
        <color rgb="FFFF0000"/>
      </font>
    </dxf>
    <dxf>
      <font>
        <b/>
        <i/>
        <color auto="1"/>
      </font>
    </dxf>
    <dxf>
      <font>
        <b/>
        <i/>
        <color indexed="10"/>
      </font>
    </dxf>
    <dxf>
      <font>
        <b/>
        <i val="0"/>
        <color indexed="12"/>
      </font>
    </dxf>
    <dxf>
      <font>
        <b/>
        <i/>
        <color auto="1"/>
      </font>
    </dxf>
    <dxf>
      <font>
        <b/>
        <i/>
        <color indexed="10"/>
      </font>
    </dxf>
    <dxf>
      <font>
        <b/>
        <i val="0"/>
        <color indexed="12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10"/>
      </font>
    </dxf>
    <dxf>
      <font>
        <b/>
        <i val="0"/>
        <color indexed="12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10"/>
      </font>
    </dxf>
    <dxf>
      <font>
        <b/>
        <i val="0"/>
        <color indexed="12"/>
      </font>
    </dxf>
    <dxf>
      <font>
        <b/>
        <i/>
        <color rgb="FFFF0000"/>
      </font>
    </dxf>
    <dxf>
      <font>
        <b/>
        <i/>
        <color auto="1"/>
      </font>
    </dxf>
    <dxf>
      <font>
        <b/>
        <i/>
        <color indexed="10"/>
      </font>
    </dxf>
    <dxf>
      <font>
        <b/>
        <i val="0"/>
        <color indexed="12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2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FF0000"/>
      </font>
    </dxf>
    <dxf>
      <font>
        <b/>
        <i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2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auto="1"/>
      </font>
    </dxf>
    <dxf>
      <font>
        <b/>
        <i/>
        <color indexed="10"/>
      </font>
    </dxf>
    <dxf>
      <font>
        <b/>
        <i val="0"/>
        <color indexed="12"/>
      </font>
    </dxf>
    <dxf>
      <font>
        <b/>
        <i/>
        <color rgb="FFFF0000"/>
      </font>
    </dxf>
    <dxf>
      <font>
        <b/>
        <i/>
        <color auto="1"/>
      </font>
    </dxf>
    <dxf>
      <font>
        <b/>
        <i/>
        <color indexed="10"/>
      </font>
    </dxf>
    <dxf>
      <font>
        <b/>
        <i val="0"/>
        <color indexed="12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10"/>
      </font>
    </dxf>
    <dxf>
      <font>
        <b/>
        <i val="0"/>
        <color indexed="12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2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/>
        <color rgb="FFFF0000"/>
      </font>
    </dxf>
    <dxf>
      <font>
        <b/>
        <i/>
        <color auto="1"/>
      </font>
    </dxf>
    <dxf>
      <font>
        <b/>
        <i/>
        <color indexed="10"/>
      </font>
    </dxf>
    <dxf>
      <font>
        <b/>
        <i val="0"/>
        <color indexed="12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10"/>
      </font>
    </dxf>
    <dxf>
      <font>
        <b/>
        <i val="0"/>
        <color indexed="12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2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2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/>
        <color rgb="FFFF0000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2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/>
        <color auto="1"/>
      </font>
    </dxf>
    <dxf>
      <font>
        <b/>
        <i/>
        <color indexed="10"/>
      </font>
    </dxf>
    <dxf>
      <font>
        <b/>
        <i val="0"/>
        <color indexed="12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auto="1"/>
      </font>
    </dxf>
    <dxf>
      <font>
        <b/>
        <i val="0"/>
        <color indexed="12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2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/>
        <color rgb="FFFF0000"/>
      </font>
    </dxf>
    <dxf>
      <font>
        <b/>
        <i/>
        <color auto="1"/>
      </font>
    </dxf>
    <dxf>
      <font>
        <b/>
        <i/>
        <color indexed="10"/>
      </font>
    </dxf>
    <dxf>
      <font>
        <b/>
        <i val="0"/>
        <color indexed="12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2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2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/>
        <color rgb="FFFF0000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2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/>
        <color auto="1"/>
      </font>
    </dxf>
    <dxf>
      <font>
        <b/>
        <i/>
        <color indexed="10"/>
      </font>
    </dxf>
    <dxf>
      <font>
        <b/>
        <i val="0"/>
        <color indexed="12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10"/>
      </font>
    </dxf>
    <dxf>
      <font>
        <b/>
        <i val="0"/>
        <color indexed="12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2"/>
        </patternFill>
      </fill>
    </dxf>
    <dxf>
      <font>
        <b/>
        <i val="0"/>
        <color indexed="12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133350</xdr:colOff>
      <xdr:row>5</xdr:row>
      <xdr:rowOff>0</xdr:rowOff>
    </xdr:from>
    <xdr:to>
      <xdr:col>38</xdr:col>
      <xdr:colOff>133350</xdr:colOff>
      <xdr:row>9</xdr:row>
      <xdr:rowOff>200025</xdr:rowOff>
    </xdr:to>
    <xdr:sp>
      <xdr:nvSpPr>
        <xdr:cNvPr id="1" name="Line 15"/>
        <xdr:cNvSpPr>
          <a:spLocks/>
        </xdr:cNvSpPr>
      </xdr:nvSpPr>
      <xdr:spPr>
        <a:xfrm>
          <a:off x="16964025" y="12001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133350</xdr:colOff>
      <xdr:row>5</xdr:row>
      <xdr:rowOff>0</xdr:rowOff>
    </xdr:from>
    <xdr:to>
      <xdr:col>38</xdr:col>
      <xdr:colOff>133350</xdr:colOff>
      <xdr:row>9</xdr:row>
      <xdr:rowOff>200025</xdr:rowOff>
    </xdr:to>
    <xdr:sp>
      <xdr:nvSpPr>
        <xdr:cNvPr id="2" name="Line 15"/>
        <xdr:cNvSpPr>
          <a:spLocks/>
        </xdr:cNvSpPr>
      </xdr:nvSpPr>
      <xdr:spPr>
        <a:xfrm>
          <a:off x="16964025" y="12001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133350</xdr:colOff>
      <xdr:row>5</xdr:row>
      <xdr:rowOff>0</xdr:rowOff>
    </xdr:from>
    <xdr:to>
      <xdr:col>38</xdr:col>
      <xdr:colOff>133350</xdr:colOff>
      <xdr:row>9</xdr:row>
      <xdr:rowOff>200025</xdr:rowOff>
    </xdr:to>
    <xdr:sp>
      <xdr:nvSpPr>
        <xdr:cNvPr id="3" name="Line 15"/>
        <xdr:cNvSpPr>
          <a:spLocks/>
        </xdr:cNvSpPr>
      </xdr:nvSpPr>
      <xdr:spPr>
        <a:xfrm>
          <a:off x="16964025" y="12001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133350</xdr:colOff>
      <xdr:row>5</xdr:row>
      <xdr:rowOff>0</xdr:rowOff>
    </xdr:from>
    <xdr:to>
      <xdr:col>35</xdr:col>
      <xdr:colOff>133350</xdr:colOff>
      <xdr:row>9</xdr:row>
      <xdr:rowOff>200025</xdr:rowOff>
    </xdr:to>
    <xdr:sp>
      <xdr:nvSpPr>
        <xdr:cNvPr id="1" name="Line 15"/>
        <xdr:cNvSpPr>
          <a:spLocks/>
        </xdr:cNvSpPr>
      </xdr:nvSpPr>
      <xdr:spPr>
        <a:xfrm>
          <a:off x="16173450" y="123825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323850</xdr:colOff>
      <xdr:row>5</xdr:row>
      <xdr:rowOff>0</xdr:rowOff>
    </xdr:from>
    <xdr:to>
      <xdr:col>34</xdr:col>
      <xdr:colOff>323850</xdr:colOff>
      <xdr:row>9</xdr:row>
      <xdr:rowOff>200025</xdr:rowOff>
    </xdr:to>
    <xdr:sp>
      <xdr:nvSpPr>
        <xdr:cNvPr id="2" name="Line 16"/>
        <xdr:cNvSpPr>
          <a:spLocks/>
        </xdr:cNvSpPr>
      </xdr:nvSpPr>
      <xdr:spPr>
        <a:xfrm>
          <a:off x="15754350" y="123825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133350</xdr:colOff>
      <xdr:row>5</xdr:row>
      <xdr:rowOff>0</xdr:rowOff>
    </xdr:from>
    <xdr:to>
      <xdr:col>36</xdr:col>
      <xdr:colOff>133350</xdr:colOff>
      <xdr:row>9</xdr:row>
      <xdr:rowOff>200025</xdr:rowOff>
    </xdr:to>
    <xdr:sp>
      <xdr:nvSpPr>
        <xdr:cNvPr id="1" name="Line 15"/>
        <xdr:cNvSpPr>
          <a:spLocks/>
        </xdr:cNvSpPr>
      </xdr:nvSpPr>
      <xdr:spPr>
        <a:xfrm>
          <a:off x="16649700" y="10763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323850</xdr:colOff>
      <xdr:row>5</xdr:row>
      <xdr:rowOff>0</xdr:rowOff>
    </xdr:from>
    <xdr:to>
      <xdr:col>35</xdr:col>
      <xdr:colOff>323850</xdr:colOff>
      <xdr:row>9</xdr:row>
      <xdr:rowOff>200025</xdr:rowOff>
    </xdr:to>
    <xdr:sp>
      <xdr:nvSpPr>
        <xdr:cNvPr id="2" name="Line 16"/>
        <xdr:cNvSpPr>
          <a:spLocks/>
        </xdr:cNvSpPr>
      </xdr:nvSpPr>
      <xdr:spPr>
        <a:xfrm>
          <a:off x="16230600" y="10763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133350</xdr:colOff>
      <xdr:row>5</xdr:row>
      <xdr:rowOff>0</xdr:rowOff>
    </xdr:from>
    <xdr:to>
      <xdr:col>36</xdr:col>
      <xdr:colOff>133350</xdr:colOff>
      <xdr:row>9</xdr:row>
      <xdr:rowOff>200025</xdr:rowOff>
    </xdr:to>
    <xdr:sp>
      <xdr:nvSpPr>
        <xdr:cNvPr id="3" name="Line 15"/>
        <xdr:cNvSpPr>
          <a:spLocks/>
        </xdr:cNvSpPr>
      </xdr:nvSpPr>
      <xdr:spPr>
        <a:xfrm>
          <a:off x="16649700" y="10763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323850</xdr:colOff>
      <xdr:row>5</xdr:row>
      <xdr:rowOff>0</xdr:rowOff>
    </xdr:from>
    <xdr:to>
      <xdr:col>35</xdr:col>
      <xdr:colOff>323850</xdr:colOff>
      <xdr:row>9</xdr:row>
      <xdr:rowOff>200025</xdr:rowOff>
    </xdr:to>
    <xdr:sp>
      <xdr:nvSpPr>
        <xdr:cNvPr id="4" name="Line 16"/>
        <xdr:cNvSpPr>
          <a:spLocks/>
        </xdr:cNvSpPr>
      </xdr:nvSpPr>
      <xdr:spPr>
        <a:xfrm>
          <a:off x="16230600" y="10763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133350</xdr:colOff>
      <xdr:row>5</xdr:row>
      <xdr:rowOff>0</xdr:rowOff>
    </xdr:from>
    <xdr:to>
      <xdr:col>36</xdr:col>
      <xdr:colOff>133350</xdr:colOff>
      <xdr:row>9</xdr:row>
      <xdr:rowOff>190500</xdr:rowOff>
    </xdr:to>
    <xdr:sp>
      <xdr:nvSpPr>
        <xdr:cNvPr id="1" name="Line 15"/>
        <xdr:cNvSpPr>
          <a:spLocks/>
        </xdr:cNvSpPr>
      </xdr:nvSpPr>
      <xdr:spPr>
        <a:xfrm>
          <a:off x="16478250" y="114300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323850</xdr:colOff>
      <xdr:row>5</xdr:row>
      <xdr:rowOff>0</xdr:rowOff>
    </xdr:from>
    <xdr:to>
      <xdr:col>35</xdr:col>
      <xdr:colOff>323850</xdr:colOff>
      <xdr:row>9</xdr:row>
      <xdr:rowOff>190500</xdr:rowOff>
    </xdr:to>
    <xdr:sp>
      <xdr:nvSpPr>
        <xdr:cNvPr id="2" name="Line 16"/>
        <xdr:cNvSpPr>
          <a:spLocks/>
        </xdr:cNvSpPr>
      </xdr:nvSpPr>
      <xdr:spPr>
        <a:xfrm>
          <a:off x="16059150" y="114300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133350</xdr:colOff>
      <xdr:row>5</xdr:row>
      <xdr:rowOff>0</xdr:rowOff>
    </xdr:from>
    <xdr:to>
      <xdr:col>36</xdr:col>
      <xdr:colOff>133350</xdr:colOff>
      <xdr:row>9</xdr:row>
      <xdr:rowOff>190500</xdr:rowOff>
    </xdr:to>
    <xdr:sp>
      <xdr:nvSpPr>
        <xdr:cNvPr id="3" name="Line 15"/>
        <xdr:cNvSpPr>
          <a:spLocks/>
        </xdr:cNvSpPr>
      </xdr:nvSpPr>
      <xdr:spPr>
        <a:xfrm>
          <a:off x="16478250" y="114300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323850</xdr:colOff>
      <xdr:row>5</xdr:row>
      <xdr:rowOff>0</xdr:rowOff>
    </xdr:from>
    <xdr:to>
      <xdr:col>35</xdr:col>
      <xdr:colOff>323850</xdr:colOff>
      <xdr:row>9</xdr:row>
      <xdr:rowOff>190500</xdr:rowOff>
    </xdr:to>
    <xdr:sp>
      <xdr:nvSpPr>
        <xdr:cNvPr id="4" name="Line 16"/>
        <xdr:cNvSpPr>
          <a:spLocks/>
        </xdr:cNvSpPr>
      </xdr:nvSpPr>
      <xdr:spPr>
        <a:xfrm>
          <a:off x="16059150" y="114300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OM%20ACER%20LAPTOP%20(January%201,%202011)\FEDBG\FEDBG\NOVEMBER%20BOWLFEST%202012\NOVEMBER%202012%20BOWLFEST%20UPD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OM%20ACER%20LAPTOP%20(January%201,%202011)\FEDBG\BOWLERS%20STATISTICS%20FROM%20MAY%202011%20TO%20FEBRUARY%202012\BAGONG%20RATING%20(MAY%202011%20TO%20FEB%20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yersbackup"/>
      <sheetName val="TransfersheetO"/>
      <sheetName val="Top15gamesO"/>
      <sheetName val="Osorted"/>
      <sheetName val="TransfersheetOA"/>
      <sheetName val="Top15gamesOA"/>
      <sheetName val="OAsorted"/>
      <sheetName val="TransfersheetB"/>
      <sheetName val="Top15gamesB"/>
      <sheetName val="MenqualifyingScoressorted (2)"/>
      <sheetName val="Bsorted"/>
      <sheetName val="TransfersheetC"/>
      <sheetName val="Top15gamesC"/>
      <sheetName val="Csorted"/>
      <sheetName val="TransfersheetD"/>
      <sheetName val="Top15gamesD"/>
      <sheetName val="Dsorted"/>
      <sheetName val="TransfersheetLADIES"/>
      <sheetName val="Top15gamesLADIES"/>
      <sheetName val="LADIESsorted"/>
      <sheetName val="TransfersheetLCD"/>
      <sheetName val="Top9gamesLCD"/>
      <sheetName val="LCDsorted"/>
      <sheetName val="Sheet3"/>
      <sheetName val="Sheet1"/>
    </sheetNames>
    <sheetDataSet>
      <sheetData sheetId="4">
        <row r="6">
          <cell r="B6">
            <v>88</v>
          </cell>
          <cell r="C6" t="str">
            <v>Melvin Lising</v>
          </cell>
          <cell r="D6">
            <v>37321</v>
          </cell>
          <cell r="E6">
            <v>199</v>
          </cell>
        </row>
        <row r="7">
          <cell r="B7">
            <v>154</v>
          </cell>
          <cell r="C7" t="str">
            <v>Zaldy Bacero</v>
          </cell>
          <cell r="D7">
            <v>17957</v>
          </cell>
          <cell r="E7">
            <v>86</v>
          </cell>
        </row>
        <row r="8">
          <cell r="B8">
            <v>218</v>
          </cell>
          <cell r="C8" t="str">
            <v>Ding Dela Rosa</v>
          </cell>
          <cell r="D8">
            <v>879</v>
          </cell>
          <cell r="E8">
            <v>4</v>
          </cell>
        </row>
        <row r="9">
          <cell r="B9">
            <v>46</v>
          </cell>
          <cell r="C9" t="str">
            <v>Faisal Relativo</v>
          </cell>
          <cell r="D9">
            <v>643</v>
          </cell>
          <cell r="E9">
            <v>4</v>
          </cell>
        </row>
        <row r="10">
          <cell r="B10">
            <v>64</v>
          </cell>
          <cell r="C10" t="str">
            <v>Joel Nidoy</v>
          </cell>
          <cell r="D10">
            <v>763</v>
          </cell>
          <cell r="E10">
            <v>4</v>
          </cell>
        </row>
        <row r="11">
          <cell r="B11">
            <v>70</v>
          </cell>
          <cell r="C11" t="str">
            <v>Jun Estefano</v>
          </cell>
          <cell r="D11">
            <v>7133</v>
          </cell>
          <cell r="E11">
            <v>38</v>
          </cell>
        </row>
        <row r="12">
          <cell r="B12">
            <v>215</v>
          </cell>
          <cell r="C12" t="str">
            <v>Ric Reformado</v>
          </cell>
          <cell r="D12">
            <v>837</v>
          </cell>
          <cell r="E12">
            <v>4</v>
          </cell>
        </row>
        <row r="13">
          <cell r="B13">
            <v>247</v>
          </cell>
          <cell r="C13" t="str">
            <v>Rudy Valenzuela</v>
          </cell>
          <cell r="D13">
            <v>753</v>
          </cell>
          <cell r="E13">
            <v>59</v>
          </cell>
        </row>
        <row r="14">
          <cell r="B14">
            <v>257</v>
          </cell>
          <cell r="C14" t="str">
            <v>Roger Daquioag</v>
          </cell>
          <cell r="D14">
            <v>8064</v>
          </cell>
          <cell r="E14">
            <v>42</v>
          </cell>
        </row>
        <row r="15">
          <cell r="B15">
            <v>5</v>
          </cell>
          <cell r="C15" t="str">
            <v>Alex Flora</v>
          </cell>
          <cell r="D15">
            <v>6174</v>
          </cell>
          <cell r="E15">
            <v>35</v>
          </cell>
        </row>
        <row r="16">
          <cell r="C16" t="str">
            <v/>
          </cell>
          <cell r="D16">
            <v>0</v>
          </cell>
          <cell r="E16">
            <v>0</v>
          </cell>
        </row>
        <row r="17">
          <cell r="C17" t="str">
            <v/>
          </cell>
          <cell r="D17">
            <v>0</v>
          </cell>
          <cell r="E17">
            <v>0</v>
          </cell>
        </row>
        <row r="18">
          <cell r="C18" t="str">
            <v/>
          </cell>
          <cell r="D18">
            <v>0</v>
          </cell>
          <cell r="E18">
            <v>0</v>
          </cell>
        </row>
        <row r="19">
          <cell r="C19" t="str">
            <v/>
          </cell>
          <cell r="D19">
            <v>0</v>
          </cell>
          <cell r="E19">
            <v>0</v>
          </cell>
        </row>
        <row r="20">
          <cell r="C20" t="str">
            <v/>
          </cell>
          <cell r="D20">
            <v>0</v>
          </cell>
          <cell r="E20">
            <v>0</v>
          </cell>
        </row>
        <row r="21">
          <cell r="C21" t="str">
            <v/>
          </cell>
          <cell r="D21">
            <v>0</v>
          </cell>
          <cell r="E21">
            <v>0</v>
          </cell>
        </row>
        <row r="22">
          <cell r="C22" t="str">
            <v/>
          </cell>
          <cell r="D22">
            <v>0</v>
          </cell>
          <cell r="E22">
            <v>0</v>
          </cell>
        </row>
        <row r="23">
          <cell r="C23" t="str">
            <v/>
          </cell>
          <cell r="D23">
            <v>0</v>
          </cell>
          <cell r="E23">
            <v>0</v>
          </cell>
        </row>
        <row r="24">
          <cell r="C24" t="str">
            <v/>
          </cell>
          <cell r="D24">
            <v>0</v>
          </cell>
          <cell r="E24">
            <v>0</v>
          </cell>
        </row>
        <row r="25">
          <cell r="C25" t="str">
            <v/>
          </cell>
          <cell r="D25">
            <v>0</v>
          </cell>
          <cell r="E25">
            <v>0</v>
          </cell>
        </row>
        <row r="26">
          <cell r="C26" t="str">
            <v/>
          </cell>
          <cell r="D26">
            <v>0</v>
          </cell>
          <cell r="E26">
            <v>0</v>
          </cell>
        </row>
        <row r="27">
          <cell r="C27" t="str">
            <v/>
          </cell>
          <cell r="D27">
            <v>0</v>
          </cell>
          <cell r="E27">
            <v>0</v>
          </cell>
        </row>
        <row r="28">
          <cell r="C28" t="str">
            <v/>
          </cell>
          <cell r="D28">
            <v>0</v>
          </cell>
          <cell r="E28">
            <v>0</v>
          </cell>
        </row>
        <row r="29">
          <cell r="C29" t="str">
            <v/>
          </cell>
          <cell r="D29">
            <v>0</v>
          </cell>
          <cell r="E29">
            <v>0</v>
          </cell>
        </row>
        <row r="30">
          <cell r="C30" t="str">
            <v/>
          </cell>
          <cell r="D30">
            <v>0</v>
          </cell>
          <cell r="E30">
            <v>0</v>
          </cell>
        </row>
        <row r="31">
          <cell r="C31" t="str">
            <v/>
          </cell>
          <cell r="D31">
            <v>0</v>
          </cell>
          <cell r="E31">
            <v>0</v>
          </cell>
        </row>
        <row r="32">
          <cell r="C32" t="str">
            <v/>
          </cell>
          <cell r="D32">
            <v>0</v>
          </cell>
          <cell r="E32">
            <v>0</v>
          </cell>
        </row>
        <row r="33">
          <cell r="C33" t="str">
            <v/>
          </cell>
          <cell r="D33">
            <v>0</v>
          </cell>
          <cell r="E33">
            <v>0</v>
          </cell>
        </row>
        <row r="34">
          <cell r="C34" t="str">
            <v/>
          </cell>
          <cell r="D34">
            <v>0</v>
          </cell>
          <cell r="E34">
            <v>0</v>
          </cell>
        </row>
        <row r="35">
          <cell r="C35" t="str">
            <v/>
          </cell>
          <cell r="D35">
            <v>0</v>
          </cell>
          <cell r="E35">
            <v>0</v>
          </cell>
        </row>
      </sheetData>
      <sheetData sheetId="5">
        <row r="6">
          <cell r="B6">
            <v>2</v>
          </cell>
          <cell r="C6">
            <v>1</v>
          </cell>
          <cell r="D6">
            <v>88</v>
          </cell>
          <cell r="E6" t="str">
            <v>Melvin Lising</v>
          </cell>
          <cell r="F6" t="str">
            <v>A</v>
          </cell>
          <cell r="G6">
            <v>6</v>
          </cell>
          <cell r="H6">
            <v>258</v>
          </cell>
          <cell r="I6">
            <v>247</v>
          </cell>
          <cell r="J6">
            <v>235</v>
          </cell>
          <cell r="K6">
            <v>233</v>
          </cell>
          <cell r="L6">
            <v>232</v>
          </cell>
          <cell r="M6">
            <v>231</v>
          </cell>
          <cell r="N6">
            <v>231</v>
          </cell>
          <cell r="O6">
            <v>230</v>
          </cell>
          <cell r="P6">
            <v>229</v>
          </cell>
          <cell r="Q6">
            <v>229</v>
          </cell>
          <cell r="R6">
            <v>228</v>
          </cell>
          <cell r="S6">
            <v>228</v>
          </cell>
          <cell r="T6">
            <v>226</v>
          </cell>
          <cell r="U6">
            <v>226</v>
          </cell>
          <cell r="V6">
            <v>223</v>
          </cell>
          <cell r="W6">
            <v>3486</v>
          </cell>
          <cell r="X6">
            <v>3576</v>
          </cell>
          <cell r="Y6">
            <v>12</v>
          </cell>
          <cell r="Z6">
            <v>290</v>
          </cell>
        </row>
        <row r="7">
          <cell r="B7">
            <v>1</v>
          </cell>
          <cell r="C7">
            <v>2</v>
          </cell>
          <cell r="D7">
            <v>154</v>
          </cell>
          <cell r="E7" t="str">
            <v>Zaldy Bacero</v>
          </cell>
          <cell r="F7" t="str">
            <v>O</v>
          </cell>
          <cell r="G7">
            <v>0</v>
          </cell>
          <cell r="H7">
            <v>268</v>
          </cell>
          <cell r="I7">
            <v>267</v>
          </cell>
          <cell r="J7">
            <v>264</v>
          </cell>
          <cell r="K7">
            <v>256</v>
          </cell>
          <cell r="L7">
            <v>248</v>
          </cell>
          <cell r="M7">
            <v>246</v>
          </cell>
          <cell r="N7">
            <v>246</v>
          </cell>
          <cell r="O7">
            <v>245</v>
          </cell>
          <cell r="P7">
            <v>245</v>
          </cell>
          <cell r="Q7">
            <v>244</v>
          </cell>
          <cell r="R7">
            <v>244</v>
          </cell>
          <cell r="S7">
            <v>239</v>
          </cell>
          <cell r="T7">
            <v>236</v>
          </cell>
          <cell r="U7">
            <v>236</v>
          </cell>
          <cell r="V7">
            <v>236</v>
          </cell>
          <cell r="W7">
            <v>3720</v>
          </cell>
          <cell r="X7">
            <v>3720</v>
          </cell>
          <cell r="Y7">
            <v>12</v>
          </cell>
          <cell r="Z7">
            <v>310</v>
          </cell>
        </row>
        <row r="8">
          <cell r="B8">
            <v>7</v>
          </cell>
          <cell r="C8">
            <v>3</v>
          </cell>
          <cell r="D8">
            <v>218</v>
          </cell>
          <cell r="E8" t="str">
            <v>Ding Dela Rosa</v>
          </cell>
          <cell r="F8" t="str">
            <v>A</v>
          </cell>
          <cell r="G8">
            <v>6</v>
          </cell>
          <cell r="H8">
            <v>236</v>
          </cell>
          <cell r="I8">
            <v>220</v>
          </cell>
          <cell r="J8">
            <v>214</v>
          </cell>
          <cell r="K8">
            <v>209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879</v>
          </cell>
          <cell r="X8">
            <v>903</v>
          </cell>
          <cell r="Y8">
            <v>4</v>
          </cell>
          <cell r="Z8">
            <v>219</v>
          </cell>
        </row>
        <row r="9">
          <cell r="B9">
            <v>10</v>
          </cell>
          <cell r="C9">
            <v>4</v>
          </cell>
          <cell r="D9">
            <v>46</v>
          </cell>
          <cell r="E9" t="str">
            <v>Faisal Relativo</v>
          </cell>
          <cell r="F9" t="str">
            <v>A</v>
          </cell>
          <cell r="G9">
            <v>6</v>
          </cell>
          <cell r="H9">
            <v>190</v>
          </cell>
          <cell r="I9">
            <v>158</v>
          </cell>
          <cell r="J9">
            <v>154</v>
          </cell>
          <cell r="K9">
            <v>141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643</v>
          </cell>
          <cell r="X9">
            <v>667</v>
          </cell>
          <cell r="Y9">
            <v>4</v>
          </cell>
          <cell r="Z9">
            <v>160</v>
          </cell>
        </row>
        <row r="10">
          <cell r="B10">
            <v>9</v>
          </cell>
          <cell r="C10">
            <v>5</v>
          </cell>
          <cell r="D10">
            <v>64</v>
          </cell>
          <cell r="E10" t="str">
            <v>Joel Nidoy</v>
          </cell>
          <cell r="F10" t="str">
            <v>A</v>
          </cell>
          <cell r="G10">
            <v>6</v>
          </cell>
          <cell r="H10">
            <v>207</v>
          </cell>
          <cell r="I10">
            <v>197</v>
          </cell>
          <cell r="J10">
            <v>188</v>
          </cell>
          <cell r="K10">
            <v>171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763</v>
          </cell>
          <cell r="X10">
            <v>787</v>
          </cell>
          <cell r="Y10">
            <v>4</v>
          </cell>
          <cell r="Z10">
            <v>190</v>
          </cell>
        </row>
        <row r="11">
          <cell r="B11">
            <v>5</v>
          </cell>
          <cell r="C11">
            <v>6</v>
          </cell>
          <cell r="D11">
            <v>70</v>
          </cell>
          <cell r="E11" t="str">
            <v>Jun Estefano</v>
          </cell>
          <cell r="F11" t="str">
            <v>A</v>
          </cell>
          <cell r="G11">
            <v>6</v>
          </cell>
          <cell r="H11">
            <v>234</v>
          </cell>
          <cell r="I11">
            <v>232</v>
          </cell>
          <cell r="J11">
            <v>225</v>
          </cell>
          <cell r="K11">
            <v>218</v>
          </cell>
          <cell r="L11">
            <v>216</v>
          </cell>
          <cell r="M11">
            <v>212</v>
          </cell>
          <cell r="N11">
            <v>212</v>
          </cell>
          <cell r="O11">
            <v>210</v>
          </cell>
          <cell r="P11">
            <v>204</v>
          </cell>
          <cell r="Q11">
            <v>202</v>
          </cell>
          <cell r="R11">
            <v>201</v>
          </cell>
          <cell r="S11">
            <v>200</v>
          </cell>
          <cell r="T11">
            <v>200</v>
          </cell>
          <cell r="U11">
            <v>195</v>
          </cell>
          <cell r="V11">
            <v>194</v>
          </cell>
          <cell r="W11">
            <v>3155</v>
          </cell>
          <cell r="X11">
            <v>3245</v>
          </cell>
          <cell r="Y11">
            <v>12</v>
          </cell>
          <cell r="Z11">
            <v>262</v>
          </cell>
        </row>
        <row r="12">
          <cell r="B12">
            <v>8</v>
          </cell>
          <cell r="C12">
            <v>7</v>
          </cell>
          <cell r="D12">
            <v>215</v>
          </cell>
          <cell r="E12" t="str">
            <v>Ric Reformado</v>
          </cell>
          <cell r="F12" t="str">
            <v>A</v>
          </cell>
          <cell r="G12">
            <v>6</v>
          </cell>
          <cell r="H12">
            <v>238</v>
          </cell>
          <cell r="I12">
            <v>208</v>
          </cell>
          <cell r="J12">
            <v>197</v>
          </cell>
          <cell r="K12">
            <v>194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837</v>
          </cell>
          <cell r="X12">
            <v>861</v>
          </cell>
          <cell r="Y12">
            <v>4</v>
          </cell>
          <cell r="Z12">
            <v>209</v>
          </cell>
        </row>
        <row r="13">
          <cell r="B13">
            <v>3</v>
          </cell>
          <cell r="C13">
            <v>8</v>
          </cell>
          <cell r="D13">
            <v>247</v>
          </cell>
          <cell r="E13" t="str">
            <v>Rudy Valenzuela</v>
          </cell>
          <cell r="F13" t="str">
            <v>A</v>
          </cell>
          <cell r="G13">
            <v>6</v>
          </cell>
          <cell r="H13">
            <v>234</v>
          </cell>
          <cell r="I13">
            <v>227</v>
          </cell>
          <cell r="J13">
            <v>224</v>
          </cell>
          <cell r="K13">
            <v>222</v>
          </cell>
          <cell r="L13">
            <v>221</v>
          </cell>
          <cell r="M13">
            <v>216</v>
          </cell>
          <cell r="N13">
            <v>214</v>
          </cell>
          <cell r="O13">
            <v>210</v>
          </cell>
          <cell r="P13">
            <v>209</v>
          </cell>
          <cell r="Q13">
            <v>207</v>
          </cell>
          <cell r="R13">
            <v>207</v>
          </cell>
          <cell r="S13">
            <v>205</v>
          </cell>
          <cell r="T13">
            <v>204</v>
          </cell>
          <cell r="U13">
            <v>204</v>
          </cell>
          <cell r="V13">
            <v>201</v>
          </cell>
          <cell r="W13">
            <v>3205</v>
          </cell>
          <cell r="X13">
            <v>3295</v>
          </cell>
          <cell r="Y13">
            <v>12</v>
          </cell>
          <cell r="Z13">
            <v>267</v>
          </cell>
        </row>
        <row r="14">
          <cell r="B14">
            <v>4</v>
          </cell>
          <cell r="C14">
            <v>9</v>
          </cell>
          <cell r="D14">
            <v>257</v>
          </cell>
          <cell r="E14" t="str">
            <v>Roger Daquioag</v>
          </cell>
          <cell r="F14" t="str">
            <v>O</v>
          </cell>
          <cell r="G14">
            <v>0</v>
          </cell>
          <cell r="H14">
            <v>249</v>
          </cell>
          <cell r="I14">
            <v>244</v>
          </cell>
          <cell r="J14">
            <v>242</v>
          </cell>
          <cell r="K14">
            <v>230</v>
          </cell>
          <cell r="L14">
            <v>223</v>
          </cell>
          <cell r="M14">
            <v>217</v>
          </cell>
          <cell r="N14">
            <v>214</v>
          </cell>
          <cell r="O14">
            <v>213</v>
          </cell>
          <cell r="P14">
            <v>213</v>
          </cell>
          <cell r="Q14">
            <v>212</v>
          </cell>
          <cell r="R14">
            <v>210</v>
          </cell>
          <cell r="S14">
            <v>206</v>
          </cell>
          <cell r="T14">
            <v>205</v>
          </cell>
          <cell r="U14">
            <v>204</v>
          </cell>
          <cell r="V14">
            <v>204</v>
          </cell>
          <cell r="W14">
            <v>3286</v>
          </cell>
          <cell r="X14">
            <v>3286</v>
          </cell>
          <cell r="Y14">
            <v>12</v>
          </cell>
          <cell r="Z14">
            <v>273</v>
          </cell>
        </row>
        <row r="15">
          <cell r="B15">
            <v>6</v>
          </cell>
          <cell r="C15">
            <v>10</v>
          </cell>
          <cell r="D15">
            <v>5</v>
          </cell>
          <cell r="E15" t="str">
            <v>Alex Flora</v>
          </cell>
          <cell r="F15" t="str">
            <v>A</v>
          </cell>
          <cell r="G15">
            <v>6</v>
          </cell>
          <cell r="H15">
            <v>223</v>
          </cell>
          <cell r="I15">
            <v>210</v>
          </cell>
          <cell r="J15">
            <v>207</v>
          </cell>
          <cell r="K15">
            <v>206</v>
          </cell>
          <cell r="L15">
            <v>204</v>
          </cell>
          <cell r="M15">
            <v>199</v>
          </cell>
          <cell r="N15">
            <v>196</v>
          </cell>
          <cell r="O15">
            <v>193</v>
          </cell>
          <cell r="P15">
            <v>187</v>
          </cell>
          <cell r="Q15">
            <v>187</v>
          </cell>
          <cell r="R15">
            <v>185</v>
          </cell>
          <cell r="S15">
            <v>184</v>
          </cell>
          <cell r="T15">
            <v>183</v>
          </cell>
          <cell r="U15">
            <v>182</v>
          </cell>
          <cell r="V15">
            <v>180</v>
          </cell>
          <cell r="W15">
            <v>2926</v>
          </cell>
          <cell r="X15">
            <v>3016</v>
          </cell>
          <cell r="Y15">
            <v>12</v>
          </cell>
          <cell r="Z15">
            <v>243</v>
          </cell>
        </row>
        <row r="16">
          <cell r="B16" t="str">
            <v/>
          </cell>
          <cell r="C16">
            <v>11</v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>
            <v>0</v>
          </cell>
          <cell r="Z16" t="str">
            <v/>
          </cell>
        </row>
        <row r="17">
          <cell r="B17" t="str">
            <v/>
          </cell>
          <cell r="C17">
            <v>12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>
            <v>0</v>
          </cell>
          <cell r="Z17" t="str">
            <v/>
          </cell>
        </row>
        <row r="18">
          <cell r="B18" t="str">
            <v/>
          </cell>
          <cell r="C18">
            <v>13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>
            <v>0</v>
          </cell>
          <cell r="Z18" t="str">
            <v/>
          </cell>
        </row>
        <row r="19">
          <cell r="B19" t="str">
            <v/>
          </cell>
          <cell r="C19">
            <v>14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>
            <v>0</v>
          </cell>
          <cell r="Z19" t="str">
            <v/>
          </cell>
        </row>
        <row r="20">
          <cell r="B20" t="str">
            <v/>
          </cell>
          <cell r="C20">
            <v>15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>
            <v>0</v>
          </cell>
          <cell r="Z20" t="str">
            <v/>
          </cell>
        </row>
        <row r="21">
          <cell r="B21" t="str">
            <v/>
          </cell>
          <cell r="C21">
            <v>16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>
            <v>0</v>
          </cell>
          <cell r="Z21" t="str">
            <v/>
          </cell>
        </row>
        <row r="22">
          <cell r="B22" t="str">
            <v/>
          </cell>
          <cell r="C22">
            <v>17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>
            <v>0</v>
          </cell>
          <cell r="Z22" t="str">
            <v/>
          </cell>
        </row>
        <row r="23">
          <cell r="B23" t="str">
            <v/>
          </cell>
          <cell r="C23">
            <v>18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>
            <v>0</v>
          </cell>
          <cell r="Z23" t="str">
            <v/>
          </cell>
        </row>
        <row r="24">
          <cell r="B24" t="str">
            <v/>
          </cell>
          <cell r="C24">
            <v>19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>
            <v>0</v>
          </cell>
          <cell r="Z24" t="str">
            <v/>
          </cell>
        </row>
        <row r="25">
          <cell r="B25" t="str">
            <v/>
          </cell>
          <cell r="C25">
            <v>20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>
            <v>0</v>
          </cell>
          <cell r="Z25" t="str">
            <v/>
          </cell>
        </row>
        <row r="26">
          <cell r="B26" t="str">
            <v/>
          </cell>
          <cell r="C26">
            <v>21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>
            <v>0</v>
          </cell>
          <cell r="Z26" t="str">
            <v/>
          </cell>
        </row>
        <row r="27">
          <cell r="B27" t="str">
            <v/>
          </cell>
          <cell r="C27">
            <v>22</v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>
            <v>0</v>
          </cell>
          <cell r="Z27" t="str">
            <v/>
          </cell>
        </row>
        <row r="28">
          <cell r="B28" t="str">
            <v/>
          </cell>
          <cell r="C28">
            <v>23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>
            <v>0</v>
          </cell>
          <cell r="Z28" t="str">
            <v/>
          </cell>
        </row>
        <row r="29">
          <cell r="B29" t="str">
            <v/>
          </cell>
          <cell r="C29">
            <v>24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>
            <v>0</v>
          </cell>
          <cell r="Z29" t="str">
            <v/>
          </cell>
        </row>
        <row r="30">
          <cell r="B30" t="str">
            <v/>
          </cell>
          <cell r="C30">
            <v>25</v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>
            <v>0</v>
          </cell>
          <cell r="Z30" t="str">
            <v/>
          </cell>
        </row>
        <row r="31">
          <cell r="B31" t="str">
            <v/>
          </cell>
          <cell r="C31">
            <v>26</v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 t="str">
            <v/>
          </cell>
        </row>
        <row r="32">
          <cell r="B32" t="str">
            <v/>
          </cell>
          <cell r="C32">
            <v>27</v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 t="str">
            <v/>
          </cell>
        </row>
        <row r="33">
          <cell r="B33" t="str">
            <v/>
          </cell>
          <cell r="C33">
            <v>28</v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Z33" t="str">
            <v/>
          </cell>
        </row>
        <row r="34">
          <cell r="B34" t="str">
            <v/>
          </cell>
          <cell r="C34">
            <v>29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Z34" t="str">
            <v/>
          </cell>
        </row>
        <row r="35">
          <cell r="B35" t="str">
            <v/>
          </cell>
          <cell r="C35">
            <v>30</v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Z3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y2011toFeb2012ratings"/>
      <sheetName val="Sheet2"/>
      <sheetName val="Sheet3"/>
      <sheetName val="Sheet4"/>
      <sheetName val="Sheet5"/>
    </sheetNames>
    <sheetDataSet>
      <sheetData sheetId="0">
        <row r="9">
          <cell r="D9">
            <v>154</v>
          </cell>
          <cell r="E9" t="str">
            <v>Zaldy Bacero</v>
          </cell>
          <cell r="F9" t="str">
            <v>m</v>
          </cell>
          <cell r="G9" t="str">
            <v>O</v>
          </cell>
          <cell r="H9" t="str">
            <v>O</v>
          </cell>
        </row>
        <row r="10">
          <cell r="D10">
            <v>257</v>
          </cell>
          <cell r="E10" t="str">
            <v>Roger Daquioag</v>
          </cell>
          <cell r="F10" t="str">
            <v>m</v>
          </cell>
          <cell r="G10" t="str">
            <v>O</v>
          </cell>
          <cell r="H10" t="str">
            <v>O</v>
          </cell>
        </row>
        <row r="11">
          <cell r="D11">
            <v>110</v>
          </cell>
          <cell r="E11" t="str">
            <v>Randy Mata</v>
          </cell>
          <cell r="F11" t="str">
            <v>m</v>
          </cell>
          <cell r="G11" t="str">
            <v>O</v>
          </cell>
          <cell r="H11" t="str">
            <v>O</v>
          </cell>
        </row>
        <row r="12">
          <cell r="D12">
            <v>100</v>
          </cell>
          <cell r="E12" t="str">
            <v>Oca Bernabe</v>
          </cell>
          <cell r="F12" t="str">
            <v>m</v>
          </cell>
          <cell r="G12" t="str">
            <v>O</v>
          </cell>
          <cell r="H12" t="str">
            <v>O</v>
          </cell>
        </row>
        <row r="13">
          <cell r="D13">
            <v>205</v>
          </cell>
          <cell r="E13" t="str">
            <v>Gerry Tano</v>
          </cell>
          <cell r="F13" t="str">
            <v>m</v>
          </cell>
          <cell r="G13" t="str">
            <v>O</v>
          </cell>
          <cell r="H13" t="str">
            <v>O</v>
          </cell>
        </row>
        <row r="14">
          <cell r="D14">
            <v>262</v>
          </cell>
          <cell r="E14" t="str">
            <v>Mao Orolfo</v>
          </cell>
          <cell r="F14" t="str">
            <v>m</v>
          </cell>
          <cell r="G14" t="str">
            <v>O</v>
          </cell>
          <cell r="H14" t="str">
            <v>O</v>
          </cell>
        </row>
        <row r="16">
          <cell r="D16">
            <v>215</v>
          </cell>
          <cell r="E16" t="str">
            <v>Ric Reformado</v>
          </cell>
          <cell r="F16" t="str">
            <v>m</v>
          </cell>
          <cell r="G16" t="str">
            <v>O</v>
          </cell>
          <cell r="H16" t="str">
            <v>A</v>
          </cell>
        </row>
        <row r="17">
          <cell r="D17">
            <v>60</v>
          </cell>
          <cell r="E17" t="str">
            <v>Jett Santos</v>
          </cell>
          <cell r="F17" t="str">
            <v>m</v>
          </cell>
          <cell r="G17" t="str">
            <v>B</v>
          </cell>
          <cell r="H17" t="str">
            <v>A</v>
          </cell>
        </row>
        <row r="18">
          <cell r="D18">
            <v>52</v>
          </cell>
          <cell r="E18" t="str">
            <v>Hani Daud</v>
          </cell>
          <cell r="F18" t="str">
            <v>m</v>
          </cell>
          <cell r="G18" t="str">
            <v>O</v>
          </cell>
          <cell r="H18" t="str">
            <v>A</v>
          </cell>
        </row>
        <row r="19">
          <cell r="D19">
            <v>64</v>
          </cell>
          <cell r="E19" t="str">
            <v>Joel Nidoy</v>
          </cell>
          <cell r="F19" t="str">
            <v>m</v>
          </cell>
          <cell r="G19" t="str">
            <v>O</v>
          </cell>
          <cell r="H19" t="str">
            <v>A</v>
          </cell>
        </row>
        <row r="20">
          <cell r="D20">
            <v>87</v>
          </cell>
          <cell r="E20" t="str">
            <v>Max Salang</v>
          </cell>
          <cell r="F20" t="str">
            <v>m</v>
          </cell>
          <cell r="G20" t="str">
            <v>O</v>
          </cell>
          <cell r="H20" t="str">
            <v>A</v>
          </cell>
        </row>
        <row r="21">
          <cell r="D21">
            <v>99</v>
          </cell>
          <cell r="E21" t="str">
            <v>Obie Ycasas</v>
          </cell>
          <cell r="F21" t="str">
            <v>m</v>
          </cell>
          <cell r="G21" t="str">
            <v>A</v>
          </cell>
          <cell r="H21" t="str">
            <v>A</v>
          </cell>
        </row>
        <row r="22">
          <cell r="D22">
            <v>88</v>
          </cell>
          <cell r="E22" t="str">
            <v>Melvin Lising</v>
          </cell>
          <cell r="F22" t="str">
            <v>m</v>
          </cell>
          <cell r="G22" t="str">
            <v>A</v>
          </cell>
          <cell r="H22" t="str">
            <v>A</v>
          </cell>
        </row>
        <row r="23">
          <cell r="D23">
            <v>36</v>
          </cell>
          <cell r="E23" t="str">
            <v>Ed Sardiña</v>
          </cell>
          <cell r="F23" t="str">
            <v>m</v>
          </cell>
          <cell r="G23" t="str">
            <v>A</v>
          </cell>
          <cell r="H23" t="str">
            <v>A</v>
          </cell>
        </row>
        <row r="24">
          <cell r="D24">
            <v>70</v>
          </cell>
          <cell r="E24" t="str">
            <v>Jun Estefano</v>
          </cell>
          <cell r="F24" t="str">
            <v>m</v>
          </cell>
          <cell r="G24" t="str">
            <v>B</v>
          </cell>
          <cell r="H24" t="str">
            <v>A</v>
          </cell>
        </row>
        <row r="25">
          <cell r="D25">
            <v>220</v>
          </cell>
          <cell r="E25" t="str">
            <v>Bonnie Garcia</v>
          </cell>
          <cell r="F25" t="str">
            <v>m</v>
          </cell>
          <cell r="G25" t="str">
            <v>A</v>
          </cell>
          <cell r="H25" t="str">
            <v>A</v>
          </cell>
        </row>
        <row r="26">
          <cell r="D26">
            <v>25</v>
          </cell>
          <cell r="E26" t="str">
            <v>Cesar Monares</v>
          </cell>
          <cell r="F26" t="str">
            <v>m</v>
          </cell>
          <cell r="G26" t="str">
            <v>A</v>
          </cell>
          <cell r="H26" t="str">
            <v>A</v>
          </cell>
        </row>
        <row r="27">
          <cell r="D27">
            <v>228</v>
          </cell>
          <cell r="E27" t="str">
            <v>Gerry Mandanas</v>
          </cell>
          <cell r="F27" t="str">
            <v>m</v>
          </cell>
          <cell r="G27" t="str">
            <v>A</v>
          </cell>
          <cell r="H27" t="str">
            <v>A</v>
          </cell>
        </row>
        <row r="28">
          <cell r="D28">
            <v>247</v>
          </cell>
          <cell r="E28" t="str">
            <v>Rudy Valenzuela</v>
          </cell>
          <cell r="F28" t="str">
            <v>m</v>
          </cell>
          <cell r="G28" t="str">
            <v>A</v>
          </cell>
          <cell r="H28" t="str">
            <v>A</v>
          </cell>
        </row>
        <row r="29">
          <cell r="D29">
            <v>104</v>
          </cell>
          <cell r="E29" t="str">
            <v>Pancho Cuevas</v>
          </cell>
          <cell r="F29" t="str">
            <v>m</v>
          </cell>
          <cell r="G29" t="str">
            <v>A</v>
          </cell>
          <cell r="H29" t="str">
            <v>A</v>
          </cell>
        </row>
        <row r="30">
          <cell r="D30">
            <v>5</v>
          </cell>
          <cell r="E30" t="str">
            <v>Alex Flora</v>
          </cell>
          <cell r="F30" t="str">
            <v>m</v>
          </cell>
          <cell r="G30" t="str">
            <v>A</v>
          </cell>
          <cell r="H30" t="str">
            <v>A</v>
          </cell>
        </row>
        <row r="31">
          <cell r="D31">
            <v>218</v>
          </cell>
          <cell r="E31" t="str">
            <v>Ding Dela Rosa</v>
          </cell>
          <cell r="F31" t="str">
            <v>m</v>
          </cell>
          <cell r="G31" t="str">
            <v>A</v>
          </cell>
          <cell r="H31" t="str">
            <v>A</v>
          </cell>
        </row>
        <row r="32">
          <cell r="D32">
            <v>34</v>
          </cell>
          <cell r="E32" t="str">
            <v>Ed Cordova</v>
          </cell>
          <cell r="F32" t="str">
            <v>m</v>
          </cell>
          <cell r="G32" t="str">
            <v>A</v>
          </cell>
          <cell r="H32" t="str">
            <v>A</v>
          </cell>
        </row>
        <row r="33">
          <cell r="D33">
            <v>115</v>
          </cell>
          <cell r="E33" t="str">
            <v>Rey Beltran</v>
          </cell>
          <cell r="F33" t="str">
            <v>m</v>
          </cell>
          <cell r="G33" t="str">
            <v>A</v>
          </cell>
          <cell r="H33" t="str">
            <v>A</v>
          </cell>
        </row>
        <row r="34">
          <cell r="D34">
            <v>46</v>
          </cell>
          <cell r="E34" t="str">
            <v>Faisal Relativo</v>
          </cell>
          <cell r="F34" t="str">
            <v>m</v>
          </cell>
          <cell r="G34" t="str">
            <v>A</v>
          </cell>
          <cell r="H34" t="str">
            <v>A</v>
          </cell>
        </row>
        <row r="35">
          <cell r="D35">
            <v>57</v>
          </cell>
          <cell r="E35" t="str">
            <v>Jeff San Pedro</v>
          </cell>
          <cell r="F35" t="str">
            <v>m</v>
          </cell>
          <cell r="G35" t="str">
            <v>A</v>
          </cell>
          <cell r="H35" t="str">
            <v>A</v>
          </cell>
        </row>
        <row r="36">
          <cell r="D36">
            <v>93</v>
          </cell>
          <cell r="E36" t="str">
            <v>Nap Patayan</v>
          </cell>
          <cell r="F36" t="str">
            <v>m</v>
          </cell>
          <cell r="G36" t="str">
            <v>A</v>
          </cell>
          <cell r="H36" t="str">
            <v>A</v>
          </cell>
        </row>
        <row r="37">
          <cell r="D37">
            <v>267</v>
          </cell>
          <cell r="E37" t="str">
            <v>Robert Gaspar</v>
          </cell>
          <cell r="F37" t="str">
            <v>m</v>
          </cell>
          <cell r="G37" t="str">
            <v>A</v>
          </cell>
          <cell r="H37" t="str">
            <v>A</v>
          </cell>
        </row>
        <row r="38">
          <cell r="D38">
            <v>91</v>
          </cell>
          <cell r="E38" t="str">
            <v>Mio Centeno</v>
          </cell>
          <cell r="F38" t="str">
            <v>m</v>
          </cell>
          <cell r="G38" t="str">
            <v>A</v>
          </cell>
          <cell r="H38" t="str">
            <v>A</v>
          </cell>
        </row>
        <row r="39">
          <cell r="D39">
            <v>12</v>
          </cell>
          <cell r="E39" t="str">
            <v>Andy Yumena</v>
          </cell>
          <cell r="F39" t="str">
            <v>m</v>
          </cell>
          <cell r="G39" t="str">
            <v>A</v>
          </cell>
          <cell r="H39" t="str">
            <v>A</v>
          </cell>
        </row>
        <row r="41">
          <cell r="D41">
            <v>21</v>
          </cell>
          <cell r="E41" t="str">
            <v>Bobby Baraquel</v>
          </cell>
          <cell r="F41" t="str">
            <v>m</v>
          </cell>
          <cell r="G41" t="str">
            <v>A</v>
          </cell>
          <cell r="H41" t="str">
            <v>B</v>
          </cell>
        </row>
        <row r="42">
          <cell r="D42">
            <v>105</v>
          </cell>
          <cell r="E42" t="str">
            <v>Paolo Allego</v>
          </cell>
          <cell r="F42" t="str">
            <v>m</v>
          </cell>
          <cell r="G42" t="str">
            <v>C</v>
          </cell>
          <cell r="H42" t="str">
            <v>B</v>
          </cell>
        </row>
        <row r="43">
          <cell r="D43">
            <v>235</v>
          </cell>
          <cell r="E43" t="str">
            <v>Marcelo Manalo</v>
          </cell>
          <cell r="F43" t="str">
            <v>m</v>
          </cell>
          <cell r="G43" t="str">
            <v>A</v>
          </cell>
          <cell r="H43" t="str">
            <v>B</v>
          </cell>
        </row>
        <row r="44">
          <cell r="D44">
            <v>135</v>
          </cell>
          <cell r="E44" t="str">
            <v>Ruel Santoc</v>
          </cell>
          <cell r="F44" t="str">
            <v>m</v>
          </cell>
          <cell r="G44" t="str">
            <v>B</v>
          </cell>
          <cell r="H44" t="str">
            <v>B</v>
          </cell>
        </row>
        <row r="45">
          <cell r="D45">
            <v>136</v>
          </cell>
          <cell r="E45" t="str">
            <v>Ruel Perez</v>
          </cell>
          <cell r="F45" t="str">
            <v>m</v>
          </cell>
          <cell r="G45" t="str">
            <v>A</v>
          </cell>
          <cell r="H45" t="str">
            <v>B</v>
          </cell>
        </row>
        <row r="46">
          <cell r="D46">
            <v>42</v>
          </cell>
          <cell r="E46" t="str">
            <v>Emil Payongayong</v>
          </cell>
          <cell r="F46" t="str">
            <v>m</v>
          </cell>
          <cell r="G46" t="str">
            <v>A</v>
          </cell>
          <cell r="H46" t="str">
            <v>B</v>
          </cell>
        </row>
        <row r="47">
          <cell r="D47">
            <v>130</v>
          </cell>
          <cell r="E47" t="str">
            <v>Ruben Griño</v>
          </cell>
          <cell r="F47" t="str">
            <v>m</v>
          </cell>
          <cell r="G47" t="str">
            <v>B</v>
          </cell>
          <cell r="H47" t="str">
            <v>B</v>
          </cell>
        </row>
        <row r="48">
          <cell r="D48">
            <v>112</v>
          </cell>
          <cell r="E48" t="str">
            <v>Rene Martinez</v>
          </cell>
          <cell r="F48" t="str">
            <v>m</v>
          </cell>
          <cell r="G48" t="str">
            <v>B</v>
          </cell>
          <cell r="H48" t="str">
            <v>B</v>
          </cell>
        </row>
        <row r="49">
          <cell r="D49">
            <v>15</v>
          </cell>
          <cell r="E49" t="str">
            <v>Arnel Bautista</v>
          </cell>
          <cell r="F49" t="str">
            <v>m</v>
          </cell>
          <cell r="G49" t="str">
            <v>A</v>
          </cell>
          <cell r="H49" t="str">
            <v>B</v>
          </cell>
        </row>
        <row r="50">
          <cell r="D50">
            <v>14</v>
          </cell>
          <cell r="E50" t="str">
            <v>Archie Santos</v>
          </cell>
          <cell r="F50" t="str">
            <v>m</v>
          </cell>
          <cell r="G50" t="str">
            <v>B</v>
          </cell>
          <cell r="H50" t="str">
            <v>B</v>
          </cell>
        </row>
        <row r="51">
          <cell r="D51">
            <v>43</v>
          </cell>
          <cell r="E51" t="str">
            <v>Ernie Geslani</v>
          </cell>
          <cell r="F51" t="str">
            <v>m</v>
          </cell>
          <cell r="G51" t="str">
            <v>B</v>
          </cell>
          <cell r="H51" t="str">
            <v>B</v>
          </cell>
        </row>
        <row r="52">
          <cell r="D52">
            <v>168</v>
          </cell>
          <cell r="E52" t="str">
            <v>Robert Stone</v>
          </cell>
          <cell r="F52" t="str">
            <v>m</v>
          </cell>
          <cell r="G52" t="str">
            <v>C</v>
          </cell>
          <cell r="H52" t="str">
            <v>B</v>
          </cell>
        </row>
        <row r="53">
          <cell r="D53">
            <v>109</v>
          </cell>
          <cell r="E53" t="str">
            <v>Priz Calidro</v>
          </cell>
          <cell r="F53" t="str">
            <v>m</v>
          </cell>
          <cell r="G53" t="str">
            <v>B</v>
          </cell>
          <cell r="H53" t="str">
            <v>B</v>
          </cell>
        </row>
        <row r="54">
          <cell r="D54">
            <v>178</v>
          </cell>
          <cell r="E54" t="str">
            <v>Oca Evangelista</v>
          </cell>
          <cell r="F54" t="str">
            <v>m</v>
          </cell>
          <cell r="G54" t="str">
            <v>B</v>
          </cell>
          <cell r="H54" t="str">
            <v>B</v>
          </cell>
        </row>
        <row r="55">
          <cell r="D55">
            <v>40</v>
          </cell>
          <cell r="E55" t="str">
            <v>Edu Toledo</v>
          </cell>
          <cell r="F55" t="str">
            <v>m</v>
          </cell>
          <cell r="G55" t="str">
            <v>B</v>
          </cell>
          <cell r="H55" t="str">
            <v>B</v>
          </cell>
        </row>
        <row r="56">
          <cell r="D56">
            <v>259</v>
          </cell>
          <cell r="E56" t="str">
            <v>Dariel Loquias</v>
          </cell>
          <cell r="F56" t="str">
            <v>m</v>
          </cell>
          <cell r="G56" t="str">
            <v>B</v>
          </cell>
          <cell r="H56" t="str">
            <v>B</v>
          </cell>
        </row>
        <row r="57">
          <cell r="D57">
            <v>186</v>
          </cell>
          <cell r="E57" t="str">
            <v>Rod Morales</v>
          </cell>
          <cell r="F57" t="str">
            <v>m</v>
          </cell>
          <cell r="G57" t="str">
            <v>B</v>
          </cell>
          <cell r="H57" t="str">
            <v>B</v>
          </cell>
        </row>
        <row r="58">
          <cell r="D58">
            <v>249</v>
          </cell>
          <cell r="E58" t="str">
            <v>Garry Raymundo</v>
          </cell>
          <cell r="F58" t="str">
            <v>m</v>
          </cell>
          <cell r="G58" t="str">
            <v>B</v>
          </cell>
          <cell r="H58" t="str">
            <v>B</v>
          </cell>
        </row>
        <row r="59">
          <cell r="D59">
            <v>113</v>
          </cell>
          <cell r="E59" t="str">
            <v>Rene Punzalan</v>
          </cell>
          <cell r="F59" t="str">
            <v>m</v>
          </cell>
          <cell r="G59" t="str">
            <v>B</v>
          </cell>
          <cell r="H59" t="str">
            <v>B</v>
          </cell>
        </row>
        <row r="60">
          <cell r="D60">
            <v>55</v>
          </cell>
          <cell r="E60" t="str">
            <v>Jack Jarin</v>
          </cell>
          <cell r="F60" t="str">
            <v>m</v>
          </cell>
          <cell r="G60" t="str">
            <v>B</v>
          </cell>
          <cell r="H60" t="str">
            <v>B</v>
          </cell>
        </row>
        <row r="61">
          <cell r="D61">
            <v>116</v>
          </cell>
          <cell r="E61" t="str">
            <v>Rey del Rosario</v>
          </cell>
          <cell r="F61" t="str">
            <v>m</v>
          </cell>
          <cell r="G61" t="str">
            <v>B</v>
          </cell>
          <cell r="H61" t="str">
            <v>B</v>
          </cell>
        </row>
        <row r="62">
          <cell r="D62">
            <v>86</v>
          </cell>
          <cell r="E62" t="str">
            <v>Mart Lising</v>
          </cell>
          <cell r="F62" t="str">
            <v>m</v>
          </cell>
          <cell r="G62" t="str">
            <v>B</v>
          </cell>
          <cell r="H62" t="str">
            <v>B</v>
          </cell>
        </row>
        <row r="63">
          <cell r="D63">
            <v>145</v>
          </cell>
          <cell r="E63" t="str">
            <v>Tommy de Castro</v>
          </cell>
          <cell r="F63" t="str">
            <v>m</v>
          </cell>
          <cell r="G63" t="str">
            <v>B</v>
          </cell>
          <cell r="H63" t="str">
            <v>B</v>
          </cell>
        </row>
        <row r="64">
          <cell r="D64">
            <v>266</v>
          </cell>
          <cell r="E64" t="str">
            <v>Hadi Pacheco</v>
          </cell>
          <cell r="F64" t="str">
            <v>m</v>
          </cell>
          <cell r="G64" t="str">
            <v>B</v>
          </cell>
          <cell r="H64" t="str">
            <v>B</v>
          </cell>
        </row>
        <row r="65">
          <cell r="D65">
            <v>1</v>
          </cell>
          <cell r="E65" t="str">
            <v>Abdulfatta Al Mogawan</v>
          </cell>
          <cell r="F65" t="str">
            <v>m</v>
          </cell>
          <cell r="G65" t="str">
            <v>B</v>
          </cell>
          <cell r="H65" t="str">
            <v>B</v>
          </cell>
        </row>
        <row r="67">
          <cell r="D67">
            <v>82</v>
          </cell>
          <cell r="E67" t="str">
            <v>Manny Tibay</v>
          </cell>
          <cell r="F67" t="str">
            <v>m</v>
          </cell>
          <cell r="G67" t="str">
            <v>C</v>
          </cell>
          <cell r="H67" t="str">
            <v>C</v>
          </cell>
        </row>
        <row r="68">
          <cell r="D68">
            <v>24</v>
          </cell>
          <cell r="E68" t="str">
            <v>Carlos Bustinera</v>
          </cell>
          <cell r="F68" t="str">
            <v>m</v>
          </cell>
          <cell r="G68" t="str">
            <v>C</v>
          </cell>
          <cell r="H68" t="str">
            <v>C</v>
          </cell>
        </row>
        <row r="69">
          <cell r="D69">
            <v>157</v>
          </cell>
          <cell r="E69" t="str">
            <v>Caloy Nuguit</v>
          </cell>
          <cell r="F69" t="str">
            <v>m</v>
          </cell>
          <cell r="G69" t="str">
            <v>C</v>
          </cell>
          <cell r="H69" t="str">
            <v>C</v>
          </cell>
        </row>
        <row r="70">
          <cell r="D70">
            <v>124</v>
          </cell>
          <cell r="E70" t="str">
            <v>Rolly Vistal</v>
          </cell>
          <cell r="F70" t="str">
            <v>m</v>
          </cell>
          <cell r="G70" t="str">
            <v>C</v>
          </cell>
          <cell r="H70" t="str">
            <v>C</v>
          </cell>
        </row>
        <row r="71">
          <cell r="D71">
            <v>96</v>
          </cell>
          <cell r="E71" t="str">
            <v>Nestor Sañosa</v>
          </cell>
          <cell r="F71" t="str">
            <v>m</v>
          </cell>
          <cell r="G71" t="str">
            <v>B</v>
          </cell>
          <cell r="H71" t="str">
            <v>C</v>
          </cell>
        </row>
        <row r="72">
          <cell r="D72">
            <v>85</v>
          </cell>
          <cell r="E72" t="str">
            <v>Marlon Heredia</v>
          </cell>
          <cell r="F72" t="str">
            <v>m</v>
          </cell>
          <cell r="G72" t="str">
            <v>B</v>
          </cell>
          <cell r="H72" t="str">
            <v>C</v>
          </cell>
        </row>
        <row r="73">
          <cell r="D73">
            <v>61</v>
          </cell>
          <cell r="E73" t="str">
            <v>Jimmy Aragones</v>
          </cell>
          <cell r="F73" t="str">
            <v>m</v>
          </cell>
          <cell r="G73" t="str">
            <v>B</v>
          </cell>
          <cell r="H73" t="str">
            <v>C</v>
          </cell>
        </row>
        <row r="74">
          <cell r="D74">
            <v>131</v>
          </cell>
          <cell r="E74" t="str">
            <v>Rudy Carillo</v>
          </cell>
          <cell r="F74" t="str">
            <v>m</v>
          </cell>
          <cell r="G74" t="str">
            <v>C</v>
          </cell>
          <cell r="H74" t="str">
            <v>C</v>
          </cell>
        </row>
        <row r="75">
          <cell r="D75">
            <v>69</v>
          </cell>
          <cell r="E75" t="str">
            <v>Jowet Carreon</v>
          </cell>
          <cell r="F75" t="str">
            <v>m</v>
          </cell>
          <cell r="G75" t="str">
            <v>C</v>
          </cell>
          <cell r="H75" t="str">
            <v>C</v>
          </cell>
        </row>
        <row r="76">
          <cell r="D76">
            <v>144</v>
          </cell>
          <cell r="E76" t="str">
            <v>Tito Cruz</v>
          </cell>
          <cell r="F76" t="str">
            <v>m</v>
          </cell>
          <cell r="G76" t="str">
            <v>C</v>
          </cell>
          <cell r="H76" t="str">
            <v>C</v>
          </cell>
        </row>
        <row r="77">
          <cell r="D77">
            <v>39</v>
          </cell>
          <cell r="E77" t="str">
            <v>Edison Arena</v>
          </cell>
          <cell r="F77" t="str">
            <v>m</v>
          </cell>
          <cell r="G77" t="str">
            <v>C</v>
          </cell>
          <cell r="H77" t="str">
            <v>C</v>
          </cell>
        </row>
        <row r="78">
          <cell r="D78">
            <v>132</v>
          </cell>
          <cell r="E78" t="str">
            <v>Rudy Jamon</v>
          </cell>
          <cell r="F78" t="str">
            <v>m</v>
          </cell>
          <cell r="G78" t="str">
            <v>C</v>
          </cell>
          <cell r="H78" t="str">
            <v>C</v>
          </cell>
        </row>
        <row r="79">
          <cell r="D79">
            <v>48</v>
          </cell>
          <cell r="E79" t="str">
            <v>Fred Cuenca</v>
          </cell>
          <cell r="F79" t="str">
            <v>m</v>
          </cell>
          <cell r="G79" t="str">
            <v>D</v>
          </cell>
          <cell r="H79" t="str">
            <v>C</v>
          </cell>
        </row>
        <row r="80">
          <cell r="D80">
            <v>214</v>
          </cell>
          <cell r="E80" t="str">
            <v>Edward Botardo</v>
          </cell>
          <cell r="F80" t="str">
            <v>m</v>
          </cell>
          <cell r="G80" t="str">
            <v>C</v>
          </cell>
          <cell r="H80" t="str">
            <v>C</v>
          </cell>
        </row>
        <row r="81">
          <cell r="D81">
            <v>65</v>
          </cell>
          <cell r="E81" t="str">
            <v>Joey Calapatia</v>
          </cell>
          <cell r="F81" t="str">
            <v>m</v>
          </cell>
          <cell r="G81" t="str">
            <v>C</v>
          </cell>
          <cell r="H81" t="str">
            <v>C</v>
          </cell>
        </row>
        <row r="82">
          <cell r="D82">
            <v>28</v>
          </cell>
          <cell r="E82" t="str">
            <v>Danny Manriza</v>
          </cell>
          <cell r="F82" t="str">
            <v>m</v>
          </cell>
          <cell r="G82" t="str">
            <v>C</v>
          </cell>
          <cell r="H82" t="str">
            <v>C</v>
          </cell>
        </row>
        <row r="83">
          <cell r="D83">
            <v>242</v>
          </cell>
          <cell r="E83" t="str">
            <v>Chito Ogatia</v>
          </cell>
          <cell r="F83" t="str">
            <v>m</v>
          </cell>
          <cell r="G83" t="str">
            <v>C</v>
          </cell>
          <cell r="H83" t="str">
            <v>C</v>
          </cell>
        </row>
        <row r="84">
          <cell r="D84">
            <v>95</v>
          </cell>
          <cell r="E84" t="str">
            <v>Nelson Hofer</v>
          </cell>
          <cell r="F84" t="str">
            <v>m</v>
          </cell>
          <cell r="G84" t="str">
            <v>C</v>
          </cell>
          <cell r="H84" t="str">
            <v>C</v>
          </cell>
        </row>
        <row r="85">
          <cell r="D85">
            <v>146</v>
          </cell>
          <cell r="E85" t="str">
            <v>Toto Lim</v>
          </cell>
          <cell r="F85" t="str">
            <v>m</v>
          </cell>
          <cell r="G85" t="str">
            <v>B</v>
          </cell>
          <cell r="H85" t="str">
            <v>C</v>
          </cell>
        </row>
        <row r="86">
          <cell r="D86">
            <v>26</v>
          </cell>
          <cell r="E86" t="str">
            <v>Cloyd Opeña</v>
          </cell>
          <cell r="F86" t="str">
            <v>m</v>
          </cell>
          <cell r="G86" t="str">
            <v>B</v>
          </cell>
          <cell r="H86" t="str">
            <v>C</v>
          </cell>
        </row>
        <row r="87">
          <cell r="D87">
            <v>108</v>
          </cell>
          <cell r="E87" t="str">
            <v>Pip R. Planas</v>
          </cell>
          <cell r="F87" t="str">
            <v>m</v>
          </cell>
          <cell r="G87" t="str">
            <v>B</v>
          </cell>
          <cell r="H87" t="str">
            <v>C</v>
          </cell>
        </row>
        <row r="88">
          <cell r="D88">
            <v>166</v>
          </cell>
          <cell r="E88" t="str">
            <v>Ronie DeCastro</v>
          </cell>
          <cell r="F88" t="str">
            <v>m</v>
          </cell>
          <cell r="G88" t="str">
            <v>C</v>
          </cell>
          <cell r="H88" t="str">
            <v>C</v>
          </cell>
        </row>
        <row r="89">
          <cell r="D89">
            <v>142</v>
          </cell>
          <cell r="E89" t="str">
            <v>Sol Cuenca</v>
          </cell>
          <cell r="F89" t="str">
            <v>m</v>
          </cell>
          <cell r="G89" t="str">
            <v>C</v>
          </cell>
          <cell r="H89" t="str">
            <v>C</v>
          </cell>
        </row>
        <row r="90">
          <cell r="D90">
            <v>47</v>
          </cell>
          <cell r="E90" t="str">
            <v>Ferdie Coloma</v>
          </cell>
          <cell r="F90" t="str">
            <v>m</v>
          </cell>
          <cell r="G90" t="str">
            <v>B</v>
          </cell>
          <cell r="H90" t="str">
            <v>C</v>
          </cell>
        </row>
        <row r="91">
          <cell r="D91">
            <v>149</v>
          </cell>
          <cell r="E91" t="str">
            <v>Voi Ycong</v>
          </cell>
          <cell r="F91" t="str">
            <v>m</v>
          </cell>
          <cell r="G91" t="str">
            <v>B</v>
          </cell>
          <cell r="H91" t="str">
            <v>C</v>
          </cell>
        </row>
        <row r="92">
          <cell r="D92">
            <v>13</v>
          </cell>
          <cell r="E92" t="str">
            <v>Archie Alcantara</v>
          </cell>
          <cell r="F92" t="str">
            <v>m</v>
          </cell>
          <cell r="G92" t="str">
            <v>C</v>
          </cell>
          <cell r="H92" t="str">
            <v>C</v>
          </cell>
        </row>
        <row r="93">
          <cell r="D93">
            <v>30</v>
          </cell>
          <cell r="E93" t="str">
            <v>Dennis Arevalo</v>
          </cell>
          <cell r="F93" t="str">
            <v>m</v>
          </cell>
          <cell r="G93" t="str">
            <v>C</v>
          </cell>
          <cell r="H93" t="str">
            <v>C</v>
          </cell>
        </row>
        <row r="94">
          <cell r="D94">
            <v>49</v>
          </cell>
          <cell r="E94" t="str">
            <v>Fully Tabio</v>
          </cell>
          <cell r="F94" t="str">
            <v>m</v>
          </cell>
          <cell r="G94" t="str">
            <v>C</v>
          </cell>
          <cell r="H94" t="str">
            <v>C</v>
          </cell>
        </row>
        <row r="95">
          <cell r="D95">
            <v>56</v>
          </cell>
          <cell r="E95" t="str">
            <v>Jay Bengco</v>
          </cell>
          <cell r="F95" t="str">
            <v>m</v>
          </cell>
          <cell r="G95" t="str">
            <v>C</v>
          </cell>
          <cell r="H95" t="str">
            <v>C</v>
          </cell>
        </row>
        <row r="96">
          <cell r="D96">
            <v>201</v>
          </cell>
          <cell r="E96" t="str">
            <v>Joel Quiboy</v>
          </cell>
          <cell r="F96" t="str">
            <v>m</v>
          </cell>
          <cell r="G96" t="str">
            <v>C</v>
          </cell>
          <cell r="H96" t="str">
            <v>C</v>
          </cell>
        </row>
        <row r="97">
          <cell r="D97">
            <v>118</v>
          </cell>
          <cell r="E97" t="str">
            <v>Ric Tibayan</v>
          </cell>
          <cell r="F97" t="str">
            <v>m</v>
          </cell>
          <cell r="G97" t="str">
            <v>C</v>
          </cell>
          <cell r="H97" t="str">
            <v>C</v>
          </cell>
        </row>
        <row r="98">
          <cell r="D98">
            <v>127</v>
          </cell>
          <cell r="E98" t="str">
            <v>Romy Bunagan</v>
          </cell>
          <cell r="F98" t="str">
            <v>m</v>
          </cell>
          <cell r="G98" t="str">
            <v>C</v>
          </cell>
          <cell r="H98" t="str">
            <v>C</v>
          </cell>
        </row>
        <row r="99">
          <cell r="D99">
            <v>63</v>
          </cell>
          <cell r="E99" t="str">
            <v>Jimmy Mandingiado</v>
          </cell>
          <cell r="F99" t="str">
            <v>m</v>
          </cell>
          <cell r="G99" t="str">
            <v>C</v>
          </cell>
          <cell r="H99" t="str">
            <v>C</v>
          </cell>
        </row>
        <row r="100">
          <cell r="D100">
            <v>222</v>
          </cell>
          <cell r="E100" t="str">
            <v>Rey Abaygar</v>
          </cell>
          <cell r="F100" t="str">
            <v>m</v>
          </cell>
          <cell r="G100" t="str">
            <v>C</v>
          </cell>
          <cell r="H100" t="str">
            <v>C</v>
          </cell>
        </row>
        <row r="101">
          <cell r="D101">
            <v>117</v>
          </cell>
          <cell r="E101" t="str">
            <v>Rey Feliciano</v>
          </cell>
          <cell r="F101" t="str">
            <v>m</v>
          </cell>
          <cell r="G101" t="str">
            <v>C</v>
          </cell>
          <cell r="H101" t="str">
            <v>C</v>
          </cell>
        </row>
        <row r="102">
          <cell r="D102">
            <v>256</v>
          </cell>
          <cell r="E102" t="str">
            <v>Salic Mudag</v>
          </cell>
          <cell r="F102" t="str">
            <v>m</v>
          </cell>
          <cell r="G102" t="str">
            <v>C</v>
          </cell>
          <cell r="H102" t="str">
            <v>C</v>
          </cell>
        </row>
        <row r="103">
          <cell r="D103">
            <v>271</v>
          </cell>
          <cell r="E103" t="str">
            <v>Rey Matiga</v>
          </cell>
          <cell r="F103" t="str">
            <v>m</v>
          </cell>
          <cell r="G103" t="str">
            <v>C</v>
          </cell>
          <cell r="H103" t="str">
            <v>C</v>
          </cell>
        </row>
        <row r="105">
          <cell r="D105">
            <v>11</v>
          </cell>
          <cell r="E105" t="str">
            <v>Andy David</v>
          </cell>
          <cell r="F105" t="str">
            <v>m</v>
          </cell>
          <cell r="G105" t="str">
            <v>C</v>
          </cell>
          <cell r="H105" t="str">
            <v>D</v>
          </cell>
        </row>
        <row r="106">
          <cell r="D106">
            <v>225</v>
          </cell>
          <cell r="E106" t="str">
            <v>Edres Mangoda</v>
          </cell>
          <cell r="F106" t="str">
            <v>m</v>
          </cell>
          <cell r="G106" t="str">
            <v>D</v>
          </cell>
          <cell r="H106" t="str">
            <v>D</v>
          </cell>
        </row>
        <row r="107">
          <cell r="D107">
            <v>227</v>
          </cell>
          <cell r="E107" t="str">
            <v>Med Ramos</v>
          </cell>
          <cell r="F107" t="str">
            <v>m</v>
          </cell>
          <cell r="G107" t="str">
            <v>D</v>
          </cell>
          <cell r="H107" t="str">
            <v>D</v>
          </cell>
        </row>
        <row r="108">
          <cell r="D108">
            <v>147</v>
          </cell>
          <cell r="E108" t="str">
            <v>Ver Jasa</v>
          </cell>
          <cell r="F108" t="str">
            <v>m</v>
          </cell>
          <cell r="G108" t="str">
            <v>D</v>
          </cell>
          <cell r="H108" t="str">
            <v>D</v>
          </cell>
        </row>
        <row r="109">
          <cell r="D109">
            <v>122</v>
          </cell>
          <cell r="E109" t="str">
            <v>Robert de Guzman</v>
          </cell>
          <cell r="F109" t="str">
            <v>m</v>
          </cell>
          <cell r="G109" t="str">
            <v>C</v>
          </cell>
          <cell r="H109" t="str">
            <v>D</v>
          </cell>
        </row>
        <row r="110">
          <cell r="D110">
            <v>94</v>
          </cell>
          <cell r="E110" t="str">
            <v>Nards Hassan</v>
          </cell>
          <cell r="F110" t="str">
            <v>m</v>
          </cell>
          <cell r="G110" t="str">
            <v>D</v>
          </cell>
          <cell r="H110" t="str">
            <v>D</v>
          </cell>
        </row>
        <row r="111">
          <cell r="D111">
            <v>140</v>
          </cell>
          <cell r="E111" t="str">
            <v>Serge Rivera</v>
          </cell>
          <cell r="F111" t="str">
            <v>m</v>
          </cell>
          <cell r="G111" t="str">
            <v>D</v>
          </cell>
          <cell r="H111" t="str">
            <v>D</v>
          </cell>
        </row>
        <row r="112">
          <cell r="D112">
            <v>226</v>
          </cell>
          <cell r="E112" t="str">
            <v>Mac Galang</v>
          </cell>
          <cell r="F112" t="str">
            <v>m</v>
          </cell>
          <cell r="G112" t="str">
            <v>D</v>
          </cell>
          <cell r="H112" t="str">
            <v>D</v>
          </cell>
        </row>
        <row r="113">
          <cell r="D113">
            <v>45</v>
          </cell>
          <cell r="E113" t="str">
            <v>Eugene Delfin</v>
          </cell>
          <cell r="F113" t="str">
            <v>m</v>
          </cell>
          <cell r="G113" t="str">
            <v>C</v>
          </cell>
          <cell r="H113" t="str">
            <v>D</v>
          </cell>
        </row>
        <row r="114">
          <cell r="D114">
            <v>265</v>
          </cell>
          <cell r="E114" t="str">
            <v>Richard Antonio</v>
          </cell>
          <cell r="F114" t="str">
            <v>m</v>
          </cell>
          <cell r="G114" t="str">
            <v>D</v>
          </cell>
          <cell r="H114" t="str">
            <v>D</v>
          </cell>
        </row>
        <row r="115">
          <cell r="D115">
            <v>80</v>
          </cell>
          <cell r="E115" t="str">
            <v>Luis Pacobas</v>
          </cell>
          <cell r="F115" t="str">
            <v>m</v>
          </cell>
          <cell r="G115" t="str">
            <v>C</v>
          </cell>
          <cell r="H115" t="str">
            <v>D</v>
          </cell>
        </row>
        <row r="116">
          <cell r="D116">
            <v>258</v>
          </cell>
          <cell r="E116" t="str">
            <v>Jun de Dios</v>
          </cell>
          <cell r="F116" t="str">
            <v>m</v>
          </cell>
          <cell r="G116" t="str">
            <v>D</v>
          </cell>
          <cell r="H116" t="str">
            <v>D</v>
          </cell>
        </row>
        <row r="117">
          <cell r="D117">
            <v>129</v>
          </cell>
          <cell r="E117" t="str">
            <v>Ross Isabiniano</v>
          </cell>
          <cell r="F117" t="str">
            <v>m</v>
          </cell>
          <cell r="G117" t="str">
            <v>D</v>
          </cell>
          <cell r="H117" t="str">
            <v>D</v>
          </cell>
        </row>
        <row r="118">
          <cell r="D118">
            <v>3</v>
          </cell>
          <cell r="E118" t="str">
            <v>Albert Abug</v>
          </cell>
          <cell r="F118" t="str">
            <v>m</v>
          </cell>
          <cell r="G118" t="str">
            <v>D</v>
          </cell>
          <cell r="H118" t="str">
            <v>D</v>
          </cell>
        </row>
        <row r="119">
          <cell r="D119">
            <v>176</v>
          </cell>
          <cell r="E119" t="str">
            <v>Jeruwin Heredia</v>
          </cell>
          <cell r="F119" t="str">
            <v>m</v>
          </cell>
          <cell r="G119" t="str">
            <v>D</v>
          </cell>
          <cell r="H119" t="str">
            <v>D</v>
          </cell>
        </row>
        <row r="120">
          <cell r="D120">
            <v>158</v>
          </cell>
          <cell r="E120" t="str">
            <v>Benj Espinosa</v>
          </cell>
          <cell r="F120" t="str">
            <v>m</v>
          </cell>
          <cell r="G120" t="str">
            <v>D</v>
          </cell>
          <cell r="H120" t="str">
            <v>D</v>
          </cell>
        </row>
        <row r="121">
          <cell r="D121">
            <v>16</v>
          </cell>
          <cell r="E121" t="str">
            <v>Arnold Banayat</v>
          </cell>
          <cell r="F121" t="str">
            <v>m</v>
          </cell>
          <cell r="G121" t="str">
            <v>C</v>
          </cell>
          <cell r="H121" t="str">
            <v>D</v>
          </cell>
        </row>
        <row r="122">
          <cell r="D122">
            <v>148</v>
          </cell>
          <cell r="E122" t="str">
            <v>Vic Bantay</v>
          </cell>
          <cell r="F122" t="str">
            <v>m</v>
          </cell>
          <cell r="G122" t="str">
            <v>C</v>
          </cell>
          <cell r="H122" t="str">
            <v>D</v>
          </cell>
        </row>
        <row r="123">
          <cell r="D123">
            <v>169</v>
          </cell>
          <cell r="E123" t="str">
            <v>Carling Constantino</v>
          </cell>
          <cell r="F123" t="str">
            <v>m</v>
          </cell>
          <cell r="G123" t="str">
            <v>D</v>
          </cell>
          <cell r="H123" t="str">
            <v>D</v>
          </cell>
        </row>
        <row r="124">
          <cell r="D124">
            <v>217</v>
          </cell>
          <cell r="E124" t="str">
            <v>George Mangaliman</v>
          </cell>
          <cell r="F124" t="str">
            <v>m</v>
          </cell>
          <cell r="G124" t="str">
            <v>C</v>
          </cell>
          <cell r="H124" t="str">
            <v>D</v>
          </cell>
        </row>
        <row r="125">
          <cell r="D125">
            <v>10</v>
          </cell>
          <cell r="E125" t="str">
            <v>Ally Ibn</v>
          </cell>
          <cell r="F125" t="str">
            <v>m</v>
          </cell>
          <cell r="G125" t="str">
            <v>D</v>
          </cell>
          <cell r="H125" t="str">
            <v>D</v>
          </cell>
        </row>
        <row r="126">
          <cell r="D126">
            <v>175</v>
          </cell>
          <cell r="E126" t="str">
            <v>Alam</v>
          </cell>
          <cell r="F126" t="str">
            <v>m</v>
          </cell>
          <cell r="G126" t="str">
            <v>D</v>
          </cell>
          <cell r="H126" t="str">
            <v>D</v>
          </cell>
        </row>
        <row r="127">
          <cell r="D127">
            <v>160</v>
          </cell>
          <cell r="E127" t="str">
            <v>Tommy Kamal</v>
          </cell>
          <cell r="F127" t="str">
            <v>m</v>
          </cell>
          <cell r="G127" t="str">
            <v>D</v>
          </cell>
          <cell r="H127" t="str">
            <v>D</v>
          </cell>
        </row>
        <row r="128">
          <cell r="D128">
            <v>232</v>
          </cell>
          <cell r="E128" t="str">
            <v>Conrad Baltazar</v>
          </cell>
          <cell r="F128" t="str">
            <v>m</v>
          </cell>
          <cell r="G128" t="str">
            <v>D</v>
          </cell>
          <cell r="H128" t="str">
            <v>D</v>
          </cell>
        </row>
        <row r="129">
          <cell r="D129">
            <v>269</v>
          </cell>
          <cell r="E129" t="str">
            <v>Rod Lofamia</v>
          </cell>
          <cell r="F129" t="str">
            <v>m</v>
          </cell>
          <cell r="G129" t="str">
            <v>D</v>
          </cell>
          <cell r="H129" t="str">
            <v>D</v>
          </cell>
        </row>
        <row r="130">
          <cell r="D130">
            <v>270</v>
          </cell>
          <cell r="E130" t="str">
            <v>Daniel Mendoza</v>
          </cell>
          <cell r="F130" t="str">
            <v>m</v>
          </cell>
          <cell r="G130" t="str">
            <v>D</v>
          </cell>
          <cell r="H130" t="str">
            <v>D</v>
          </cell>
        </row>
        <row r="131">
          <cell r="D131">
            <v>23</v>
          </cell>
          <cell r="E131" t="str">
            <v>Carlo Lamo</v>
          </cell>
          <cell r="F131" t="str">
            <v>m</v>
          </cell>
          <cell r="G131" t="str">
            <v>D</v>
          </cell>
          <cell r="H131" t="str">
            <v>D</v>
          </cell>
        </row>
        <row r="132">
          <cell r="D132">
            <v>241</v>
          </cell>
          <cell r="E132" t="str">
            <v>Nilo Llanera</v>
          </cell>
          <cell r="F132" t="str">
            <v>m</v>
          </cell>
          <cell r="G132" t="str">
            <v>D</v>
          </cell>
          <cell r="H132" t="str">
            <v>D</v>
          </cell>
        </row>
        <row r="133">
          <cell r="D133">
            <v>97</v>
          </cell>
          <cell r="E133" t="str">
            <v>Nildo Tan</v>
          </cell>
          <cell r="F133" t="str">
            <v>m</v>
          </cell>
          <cell r="G133" t="str">
            <v>D</v>
          </cell>
          <cell r="H133" t="str">
            <v>D</v>
          </cell>
        </row>
        <row r="134">
          <cell r="D134">
            <v>107</v>
          </cell>
          <cell r="E134" t="str">
            <v>Peps Niera</v>
          </cell>
          <cell r="F134" t="str">
            <v>m</v>
          </cell>
          <cell r="G134" t="str">
            <v>D</v>
          </cell>
          <cell r="H134" t="str">
            <v>D</v>
          </cell>
        </row>
        <row r="135">
          <cell r="D135">
            <v>273</v>
          </cell>
          <cell r="E135" t="str">
            <v>Vic Gonzales</v>
          </cell>
          <cell r="G135" t="str">
            <v>D</v>
          </cell>
          <cell r="H135" t="str">
            <v>D</v>
          </cell>
        </row>
        <row r="136">
          <cell r="D136">
            <v>274</v>
          </cell>
          <cell r="E136" t="str">
            <v>Robert Gamboa</v>
          </cell>
          <cell r="F136" t="str">
            <v>m</v>
          </cell>
          <cell r="G136" t="str">
            <v>D</v>
          </cell>
          <cell r="H136" t="str">
            <v>D</v>
          </cell>
        </row>
        <row r="137">
          <cell r="D137">
            <v>272</v>
          </cell>
          <cell r="E137" t="str">
            <v>Ryan Okol</v>
          </cell>
          <cell r="F137" t="str">
            <v>m</v>
          </cell>
          <cell r="G137" t="str">
            <v>D</v>
          </cell>
          <cell r="H137" t="str">
            <v>D</v>
          </cell>
        </row>
        <row r="139">
          <cell r="D139">
            <v>54</v>
          </cell>
          <cell r="E139" t="str">
            <v>Hero Garcia</v>
          </cell>
          <cell r="F139" t="str">
            <v>m</v>
          </cell>
          <cell r="G139" t="str">
            <v>A</v>
          </cell>
          <cell r="H139" t="str">
            <v>A</v>
          </cell>
        </row>
        <row r="140">
          <cell r="D140">
            <v>264</v>
          </cell>
          <cell r="E140" t="str">
            <v>Nonie Yap</v>
          </cell>
          <cell r="F140" t="str">
            <v>m</v>
          </cell>
          <cell r="G140" t="str">
            <v>O</v>
          </cell>
          <cell r="H140" t="str">
            <v>O</v>
          </cell>
        </row>
        <row r="142">
          <cell r="D142">
            <v>72</v>
          </cell>
          <cell r="E142" t="str">
            <v>Jun Pilipiña</v>
          </cell>
          <cell r="F142" t="str">
            <v>m</v>
          </cell>
          <cell r="G142" t="str">
            <v>A</v>
          </cell>
          <cell r="H142" t="str">
            <v>A</v>
          </cell>
        </row>
        <row r="143">
          <cell r="D143">
            <v>67</v>
          </cell>
          <cell r="E143" t="str">
            <v>Johnny Macalintal</v>
          </cell>
          <cell r="F143" t="str">
            <v>m</v>
          </cell>
          <cell r="G143" t="str">
            <v>A</v>
          </cell>
          <cell r="H143" t="str">
            <v>A</v>
          </cell>
        </row>
        <row r="144">
          <cell r="D144">
            <v>223</v>
          </cell>
          <cell r="E144" t="str">
            <v>Leo Pangilinan</v>
          </cell>
          <cell r="F144" t="str">
            <v>m</v>
          </cell>
          <cell r="G144" t="str">
            <v>A</v>
          </cell>
          <cell r="H144" t="str">
            <v>A</v>
          </cell>
        </row>
        <row r="145">
          <cell r="D145">
            <v>125</v>
          </cell>
          <cell r="E145" t="str">
            <v>Rommel Marasigan</v>
          </cell>
          <cell r="F145" t="str">
            <v>m</v>
          </cell>
          <cell r="G145" t="str">
            <v>A</v>
          </cell>
          <cell r="H145" t="str">
            <v>A</v>
          </cell>
        </row>
        <row r="146">
          <cell r="D146">
            <v>62</v>
          </cell>
          <cell r="E146" t="str">
            <v>Jimmy Leonida</v>
          </cell>
          <cell r="F146" t="str">
            <v>m</v>
          </cell>
          <cell r="G146" t="str">
            <v>B</v>
          </cell>
          <cell r="H146" t="str">
            <v>B</v>
          </cell>
        </row>
        <row r="147">
          <cell r="D147">
            <v>31</v>
          </cell>
          <cell r="E147" t="str">
            <v>Dodgie Gregorio</v>
          </cell>
          <cell r="F147" t="str">
            <v>m</v>
          </cell>
          <cell r="G147" t="str">
            <v>B</v>
          </cell>
          <cell r="H147" t="str">
            <v>B</v>
          </cell>
        </row>
        <row r="148">
          <cell r="D148">
            <v>38</v>
          </cell>
          <cell r="E148" t="str">
            <v>Eddie Tuico</v>
          </cell>
          <cell r="F148" t="str">
            <v>m</v>
          </cell>
          <cell r="G148" t="str">
            <v>B</v>
          </cell>
          <cell r="H148" t="str">
            <v>B</v>
          </cell>
        </row>
        <row r="149">
          <cell r="D149">
            <v>150</v>
          </cell>
          <cell r="E149" t="str">
            <v>Willie Ansis</v>
          </cell>
          <cell r="F149" t="str">
            <v>m</v>
          </cell>
          <cell r="G149" t="str">
            <v>B</v>
          </cell>
          <cell r="H149" t="str">
            <v>B</v>
          </cell>
        </row>
        <row r="150">
          <cell r="D150">
            <v>98</v>
          </cell>
          <cell r="E150" t="str">
            <v>Willie Absin</v>
          </cell>
          <cell r="F150" t="str">
            <v>m</v>
          </cell>
          <cell r="G150" t="str">
            <v>D</v>
          </cell>
          <cell r="H150" t="str">
            <v>D</v>
          </cell>
        </row>
        <row r="151">
          <cell r="D151">
            <v>20</v>
          </cell>
          <cell r="E151" t="str">
            <v>Bher del Rosario</v>
          </cell>
          <cell r="F151" t="str">
            <v>m</v>
          </cell>
          <cell r="G151" t="str">
            <v>B</v>
          </cell>
          <cell r="H151" t="str">
            <v>B</v>
          </cell>
        </row>
        <row r="152">
          <cell r="D152">
            <v>216</v>
          </cell>
          <cell r="E152" t="str">
            <v>Noel Nebran</v>
          </cell>
          <cell r="F152" t="str">
            <v>m</v>
          </cell>
          <cell r="G152" t="str">
            <v>B</v>
          </cell>
          <cell r="H152" t="str">
            <v>B</v>
          </cell>
        </row>
        <row r="153">
          <cell r="D153">
            <v>251</v>
          </cell>
          <cell r="E153" t="str">
            <v>Elmer Veduya</v>
          </cell>
          <cell r="F153" t="str">
            <v>m</v>
          </cell>
          <cell r="G153" t="str">
            <v>B</v>
          </cell>
          <cell r="H153" t="str">
            <v>B</v>
          </cell>
        </row>
        <row r="154">
          <cell r="D154">
            <v>37</v>
          </cell>
          <cell r="E154" t="str">
            <v>Ed Viray</v>
          </cell>
          <cell r="F154" t="str">
            <v>m</v>
          </cell>
          <cell r="G154" t="str">
            <v>B</v>
          </cell>
          <cell r="H154" t="str">
            <v>B</v>
          </cell>
        </row>
        <row r="155">
          <cell r="D155">
            <v>114</v>
          </cell>
          <cell r="E155" t="str">
            <v>Rene Rom</v>
          </cell>
          <cell r="F155" t="str">
            <v>m</v>
          </cell>
          <cell r="G155" t="str">
            <v>B</v>
          </cell>
          <cell r="H155" t="str">
            <v>B</v>
          </cell>
        </row>
        <row r="156">
          <cell r="D156">
            <v>35</v>
          </cell>
          <cell r="E156" t="str">
            <v>Ed Labuac</v>
          </cell>
          <cell r="F156" t="str">
            <v>m</v>
          </cell>
          <cell r="G156" t="str">
            <v>B</v>
          </cell>
          <cell r="H156" t="str">
            <v>B</v>
          </cell>
        </row>
        <row r="157">
          <cell r="D157">
            <v>81</v>
          </cell>
          <cell r="E157" t="str">
            <v>Sonny Catipon</v>
          </cell>
          <cell r="F157" t="str">
            <v>m</v>
          </cell>
          <cell r="G157" t="str">
            <v>B</v>
          </cell>
          <cell r="H157" t="str">
            <v>B</v>
          </cell>
        </row>
        <row r="158">
          <cell r="D158">
            <v>236</v>
          </cell>
          <cell r="E158" t="str">
            <v>Darwin Tumandao</v>
          </cell>
          <cell r="F158" t="str">
            <v>m</v>
          </cell>
          <cell r="G158" t="str">
            <v>C</v>
          </cell>
          <cell r="H158" t="str">
            <v>C</v>
          </cell>
        </row>
        <row r="159">
          <cell r="D159">
            <v>33</v>
          </cell>
          <cell r="E159" t="str">
            <v>Ed Bolido</v>
          </cell>
          <cell r="F159" t="str">
            <v>m</v>
          </cell>
          <cell r="G159" t="str">
            <v>C</v>
          </cell>
          <cell r="H159" t="str">
            <v>C</v>
          </cell>
        </row>
        <row r="160">
          <cell r="D160">
            <v>41</v>
          </cell>
          <cell r="E160" t="str">
            <v>Efren San Pedro</v>
          </cell>
          <cell r="F160" t="str">
            <v>m</v>
          </cell>
          <cell r="G160" t="str">
            <v>C</v>
          </cell>
          <cell r="H160" t="str">
            <v>C</v>
          </cell>
        </row>
        <row r="161">
          <cell r="D161">
            <v>224</v>
          </cell>
          <cell r="E161" t="str">
            <v>Mar Temana</v>
          </cell>
          <cell r="F161" t="str">
            <v>m</v>
          </cell>
          <cell r="G161" t="str">
            <v>C</v>
          </cell>
          <cell r="H161" t="str">
            <v>C</v>
          </cell>
        </row>
        <row r="162">
          <cell r="D162">
            <v>17</v>
          </cell>
          <cell r="E162" t="str">
            <v>Arnold Biblanias</v>
          </cell>
          <cell r="F162" t="str">
            <v>m</v>
          </cell>
          <cell r="G162" t="str">
            <v>C</v>
          </cell>
          <cell r="H162" t="str">
            <v>C</v>
          </cell>
        </row>
        <row r="163">
          <cell r="D163">
            <v>58</v>
          </cell>
          <cell r="E163" t="str">
            <v>Jerry Carredo</v>
          </cell>
          <cell r="F163" t="str">
            <v>m</v>
          </cell>
          <cell r="G163" t="str">
            <v>C</v>
          </cell>
          <cell r="H163" t="str">
            <v>C</v>
          </cell>
        </row>
        <row r="164">
          <cell r="D164">
            <v>260</v>
          </cell>
          <cell r="E164" t="str">
            <v>Arnel Digap</v>
          </cell>
          <cell r="F164" t="str">
            <v>m</v>
          </cell>
          <cell r="G164" t="str">
            <v>B</v>
          </cell>
        </row>
        <row r="165">
          <cell r="D165">
            <v>203</v>
          </cell>
          <cell r="E165" t="str">
            <v>Cris Tamon</v>
          </cell>
          <cell r="F165" t="str">
            <v>m</v>
          </cell>
          <cell r="G165" t="str">
            <v>D</v>
          </cell>
          <cell r="H165" t="str">
            <v>D</v>
          </cell>
        </row>
        <row r="166">
          <cell r="D166">
            <v>261</v>
          </cell>
          <cell r="E166" t="str">
            <v>Dru Espina</v>
          </cell>
          <cell r="F166" t="str">
            <v>m</v>
          </cell>
          <cell r="G166" t="str">
            <v>D</v>
          </cell>
          <cell r="H166" t="str">
            <v>D</v>
          </cell>
        </row>
        <row r="167">
          <cell r="D167">
            <v>6</v>
          </cell>
          <cell r="E167" t="str">
            <v>Alex Mallari</v>
          </cell>
          <cell r="F167" t="str">
            <v>m</v>
          </cell>
          <cell r="G167" t="str">
            <v>C</v>
          </cell>
          <cell r="H167" t="str">
            <v>D</v>
          </cell>
        </row>
        <row r="168">
          <cell r="D168">
            <v>153</v>
          </cell>
          <cell r="E168" t="str">
            <v>Zaldo Ambrosio</v>
          </cell>
          <cell r="F168" t="str">
            <v>m</v>
          </cell>
          <cell r="G168" t="str">
            <v>D</v>
          </cell>
          <cell r="H168" t="str">
            <v>D</v>
          </cell>
        </row>
        <row r="169">
          <cell r="D169">
            <v>221</v>
          </cell>
          <cell r="E169" t="str">
            <v>Ariel Pasiola</v>
          </cell>
          <cell r="F169" t="str">
            <v>m</v>
          </cell>
          <cell r="G169" t="str">
            <v>C</v>
          </cell>
          <cell r="H169" t="str">
            <v>D</v>
          </cell>
        </row>
        <row r="170">
          <cell r="D170">
            <v>219</v>
          </cell>
          <cell r="E170" t="str">
            <v>Jonathan Banayag</v>
          </cell>
          <cell r="F170" t="str">
            <v>m</v>
          </cell>
          <cell r="G170" t="str">
            <v>D</v>
          </cell>
          <cell r="H170" t="str">
            <v>D</v>
          </cell>
        </row>
        <row r="171">
          <cell r="D171">
            <v>103</v>
          </cell>
          <cell r="E171" t="str">
            <v>Omar Shawly</v>
          </cell>
          <cell r="F171" t="str">
            <v>m</v>
          </cell>
          <cell r="G171" t="str">
            <v>D</v>
          </cell>
          <cell r="H171" t="str">
            <v>D</v>
          </cell>
        </row>
        <row r="172">
          <cell r="D172">
            <v>248</v>
          </cell>
          <cell r="E172" t="str">
            <v>Bert Mutia</v>
          </cell>
          <cell r="F172" t="str">
            <v>m</v>
          </cell>
          <cell r="G172" t="str">
            <v>D</v>
          </cell>
          <cell r="H172" t="str">
            <v>D</v>
          </cell>
        </row>
        <row r="173">
          <cell r="D173">
            <v>187</v>
          </cell>
          <cell r="E173" t="str">
            <v>Nondee de Guzman</v>
          </cell>
          <cell r="F173" t="str">
            <v>m</v>
          </cell>
          <cell r="G173" t="str">
            <v>D</v>
          </cell>
          <cell r="H173" t="str">
            <v>D</v>
          </cell>
        </row>
        <row r="174">
          <cell r="D174">
            <v>102</v>
          </cell>
          <cell r="E174" t="str">
            <v>Oliver Malicsi</v>
          </cell>
          <cell r="F174" t="str">
            <v>m</v>
          </cell>
          <cell r="G174" t="str">
            <v>D</v>
          </cell>
          <cell r="H174" t="str">
            <v>D</v>
          </cell>
        </row>
        <row r="175">
          <cell r="D175">
            <v>66</v>
          </cell>
          <cell r="E175" t="str">
            <v>Johndy Cantara</v>
          </cell>
          <cell r="F175" t="str">
            <v>m</v>
          </cell>
          <cell r="G175" t="str">
            <v>D</v>
          </cell>
          <cell r="H175" t="str">
            <v>D</v>
          </cell>
        </row>
        <row r="176">
          <cell r="D176">
            <v>268</v>
          </cell>
          <cell r="E176" t="str">
            <v>Jun Pingan</v>
          </cell>
          <cell r="F176" t="str">
            <v>m</v>
          </cell>
          <cell r="G176" t="str">
            <v>n/g</v>
          </cell>
          <cell r="H176" t="str">
            <v>C</v>
          </cell>
        </row>
        <row r="178">
          <cell r="D178">
            <v>75</v>
          </cell>
          <cell r="E178" t="str">
            <v>Rene Balangue</v>
          </cell>
          <cell r="F178" t="str">
            <v>m</v>
          </cell>
          <cell r="G178" t="str">
            <v>D</v>
          </cell>
          <cell r="H178" t="str">
            <v>D</v>
          </cell>
        </row>
        <row r="179">
          <cell r="D179">
            <v>126</v>
          </cell>
          <cell r="E179" t="str">
            <v>Pedro Colcol</v>
          </cell>
          <cell r="F179" t="str">
            <v>m</v>
          </cell>
          <cell r="G179" t="str">
            <v>D</v>
          </cell>
          <cell r="H179" t="str">
            <v>D</v>
          </cell>
        </row>
        <row r="180">
          <cell r="D180">
            <v>151</v>
          </cell>
          <cell r="E180" t="str">
            <v>Rommel Calingasan</v>
          </cell>
          <cell r="F180" t="str">
            <v>m</v>
          </cell>
          <cell r="G180" t="str">
            <v>D</v>
          </cell>
          <cell r="H180" t="str">
            <v>D</v>
          </cell>
        </row>
        <row r="181">
          <cell r="D181">
            <v>53</v>
          </cell>
          <cell r="E181" t="str">
            <v>Harold Cardenas</v>
          </cell>
          <cell r="F181" t="str">
            <v>m</v>
          </cell>
          <cell r="G181" t="str">
            <v>C</v>
          </cell>
          <cell r="H181" t="str">
            <v>C</v>
          </cell>
        </row>
        <row r="182">
          <cell r="D182">
            <v>230</v>
          </cell>
          <cell r="E182" t="str">
            <v>Ric Urrutia</v>
          </cell>
          <cell r="F182" t="str">
            <v>m</v>
          </cell>
          <cell r="G182" t="str">
            <v>A</v>
          </cell>
          <cell r="H182" t="str">
            <v>A</v>
          </cell>
        </row>
        <row r="183">
          <cell r="D183">
            <v>239</v>
          </cell>
          <cell r="E183" t="str">
            <v>Mark Hernandez</v>
          </cell>
          <cell r="F183" t="str">
            <v>m</v>
          </cell>
          <cell r="G183" t="str">
            <v>A</v>
          </cell>
          <cell r="H183" t="str">
            <v>A</v>
          </cell>
        </row>
        <row r="184">
          <cell r="D184">
            <v>253</v>
          </cell>
          <cell r="E184" t="str">
            <v>Lito Samudio</v>
          </cell>
          <cell r="F184" t="str">
            <v>m</v>
          </cell>
          <cell r="G184" t="str">
            <v>A</v>
          </cell>
          <cell r="H184" t="str">
            <v>A</v>
          </cell>
        </row>
        <row r="185">
          <cell r="D185">
            <v>238</v>
          </cell>
          <cell r="E185" t="str">
            <v>Vic Obera</v>
          </cell>
          <cell r="F185" t="str">
            <v>m</v>
          </cell>
          <cell r="G185" t="str">
            <v>A</v>
          </cell>
          <cell r="H185" t="str">
            <v>A</v>
          </cell>
        </row>
        <row r="186">
          <cell r="D186">
            <v>121</v>
          </cell>
          <cell r="E186" t="str">
            <v>Rico Nery</v>
          </cell>
          <cell r="F186" t="str">
            <v>m</v>
          </cell>
          <cell r="G186" t="str">
            <v>B</v>
          </cell>
          <cell r="H186" t="str">
            <v>B</v>
          </cell>
        </row>
        <row r="187">
          <cell r="D187">
            <v>138</v>
          </cell>
          <cell r="E187" t="str">
            <v>Sammy Ocampo</v>
          </cell>
          <cell r="F187" t="str">
            <v>m</v>
          </cell>
          <cell r="G187" t="str">
            <v>B</v>
          </cell>
          <cell r="H187" t="str">
            <v>B</v>
          </cell>
        </row>
        <row r="188">
          <cell r="D188">
            <v>229</v>
          </cell>
          <cell r="E188" t="str">
            <v>Danny Pamintuan</v>
          </cell>
          <cell r="F188" t="str">
            <v>m</v>
          </cell>
          <cell r="G188" t="str">
            <v>B</v>
          </cell>
          <cell r="H188" t="str">
            <v>B</v>
          </cell>
        </row>
        <row r="189">
          <cell r="D189">
            <v>250</v>
          </cell>
          <cell r="E189" t="str">
            <v>Lito delos Reyes</v>
          </cell>
          <cell r="F189" t="str">
            <v>m</v>
          </cell>
          <cell r="G189" t="str">
            <v>B</v>
          </cell>
          <cell r="H189" t="str">
            <v>B</v>
          </cell>
        </row>
        <row r="190">
          <cell r="D190">
            <v>231</v>
          </cell>
          <cell r="E190" t="str">
            <v>Frank Pangilinan</v>
          </cell>
          <cell r="F190" t="str">
            <v>m</v>
          </cell>
          <cell r="G190" t="str">
            <v>C</v>
          </cell>
          <cell r="H190" t="str">
            <v>C</v>
          </cell>
        </row>
        <row r="191">
          <cell r="D191">
            <v>246</v>
          </cell>
          <cell r="E191" t="str">
            <v>Leomel Andalis</v>
          </cell>
          <cell r="F191" t="str">
            <v>m</v>
          </cell>
          <cell r="G191" t="str">
            <v>D</v>
          </cell>
          <cell r="H191" t="str">
            <v>D</v>
          </cell>
        </row>
        <row r="192">
          <cell r="D192">
            <v>50</v>
          </cell>
          <cell r="E192" t="str">
            <v>Garry Misa</v>
          </cell>
          <cell r="F192" t="str">
            <v>m</v>
          </cell>
          <cell r="G192" t="str">
            <v>C</v>
          </cell>
          <cell r="H192" t="str">
            <v>C</v>
          </cell>
        </row>
        <row r="193">
          <cell r="D193">
            <v>139</v>
          </cell>
          <cell r="E193" t="str">
            <v>Sean Balingasa</v>
          </cell>
          <cell r="F193" t="str">
            <v>m</v>
          </cell>
          <cell r="G193" t="str">
            <v>C</v>
          </cell>
          <cell r="H193" t="str">
            <v>C</v>
          </cell>
        </row>
        <row r="194">
          <cell r="D194">
            <v>252</v>
          </cell>
          <cell r="E194" t="str">
            <v>Greg Michael Layese</v>
          </cell>
          <cell r="F194" t="str">
            <v>m</v>
          </cell>
          <cell r="G194" t="str">
            <v>C</v>
          </cell>
          <cell r="H194" t="str">
            <v>C</v>
          </cell>
        </row>
        <row r="195">
          <cell r="D195">
            <v>32</v>
          </cell>
          <cell r="E195" t="str">
            <v>Dylan Ilagan</v>
          </cell>
          <cell r="F195" t="str">
            <v>m</v>
          </cell>
          <cell r="G195" t="str">
            <v>D</v>
          </cell>
          <cell r="H195" t="str">
            <v>D</v>
          </cell>
        </row>
        <row r="196">
          <cell r="D196">
            <v>245</v>
          </cell>
          <cell r="E196" t="str">
            <v>Bryan Eguia</v>
          </cell>
          <cell r="F196" t="str">
            <v>m</v>
          </cell>
          <cell r="G196" t="str">
            <v>D</v>
          </cell>
          <cell r="H196" t="str">
            <v>D</v>
          </cell>
        </row>
        <row r="197">
          <cell r="D197">
            <v>243</v>
          </cell>
          <cell r="E197" t="str">
            <v>Mujib Langa</v>
          </cell>
          <cell r="F197" t="str">
            <v>m</v>
          </cell>
          <cell r="G197" t="str">
            <v>D</v>
          </cell>
          <cell r="H197" t="str">
            <v>D</v>
          </cell>
        </row>
        <row r="198">
          <cell r="D198">
            <v>255</v>
          </cell>
          <cell r="E198" t="str">
            <v>Abnel Dulman</v>
          </cell>
          <cell r="F198" t="str">
            <v>m</v>
          </cell>
          <cell r="G198" t="str">
            <v>D</v>
          </cell>
          <cell r="H198" t="str">
            <v>D</v>
          </cell>
        </row>
        <row r="199">
          <cell r="D199">
            <v>254</v>
          </cell>
          <cell r="E199" t="str">
            <v>Abe Abraham</v>
          </cell>
          <cell r="F199" t="str">
            <v>m</v>
          </cell>
          <cell r="G199" t="str">
            <v>D</v>
          </cell>
          <cell r="H199" t="str">
            <v>D</v>
          </cell>
        </row>
        <row r="200">
          <cell r="D200">
            <v>233</v>
          </cell>
          <cell r="E200" t="str">
            <v>Morse del Rosario</v>
          </cell>
          <cell r="F200" t="str">
            <v>m</v>
          </cell>
          <cell r="G200" t="str">
            <v>D</v>
          </cell>
          <cell r="H200" t="str">
            <v>D</v>
          </cell>
        </row>
        <row r="201">
          <cell r="D201">
            <v>208</v>
          </cell>
          <cell r="E201" t="str">
            <v>Wilson Cunanan</v>
          </cell>
          <cell r="F201" t="str">
            <v>m</v>
          </cell>
          <cell r="G201" t="str">
            <v>D</v>
          </cell>
          <cell r="H201" t="str">
            <v>D</v>
          </cell>
        </row>
        <row r="202">
          <cell r="D202">
            <v>244</v>
          </cell>
          <cell r="E202" t="str">
            <v>Joe Avila</v>
          </cell>
          <cell r="F202" t="str">
            <v>m</v>
          </cell>
          <cell r="G202" t="str">
            <v>D</v>
          </cell>
          <cell r="H202" t="str">
            <v>D</v>
          </cell>
        </row>
        <row r="203">
          <cell r="D203">
            <v>212</v>
          </cell>
          <cell r="E203" t="str">
            <v>Chito Onglatco</v>
          </cell>
          <cell r="F203" t="str">
            <v>m</v>
          </cell>
          <cell r="G203" t="str">
            <v>C</v>
          </cell>
          <cell r="H203" t="str">
            <v>C</v>
          </cell>
        </row>
        <row r="204">
          <cell r="D204">
            <v>27</v>
          </cell>
          <cell r="E204" t="str">
            <v>Danny Francisco</v>
          </cell>
          <cell r="F204" t="str">
            <v>m</v>
          </cell>
          <cell r="G204" t="str">
            <v>C</v>
          </cell>
          <cell r="H204" t="str">
            <v>C</v>
          </cell>
        </row>
        <row r="205">
          <cell r="D205">
            <v>164</v>
          </cell>
          <cell r="E205" t="str">
            <v>Edward Manozo</v>
          </cell>
          <cell r="F205" t="str">
            <v>m</v>
          </cell>
          <cell r="G205" t="str">
            <v>A</v>
          </cell>
          <cell r="H205" t="str">
            <v>A</v>
          </cell>
        </row>
        <row r="206">
          <cell r="D206">
            <v>202</v>
          </cell>
          <cell r="E206" t="str">
            <v>Fidel Araya</v>
          </cell>
          <cell r="F206" t="str">
            <v>m</v>
          </cell>
          <cell r="G206" t="str">
            <v>C</v>
          </cell>
          <cell r="H206" t="str">
            <v>C</v>
          </cell>
        </row>
        <row r="207">
          <cell r="D207">
            <v>207</v>
          </cell>
          <cell r="E207" t="str">
            <v>Jonjon Valdesotto</v>
          </cell>
          <cell r="F207" t="str">
            <v>m</v>
          </cell>
          <cell r="G207" t="str">
            <v>D</v>
          </cell>
          <cell r="H207" t="str">
            <v>D</v>
          </cell>
        </row>
        <row r="208">
          <cell r="D208">
            <v>184</v>
          </cell>
          <cell r="E208" t="str">
            <v>Joseph V. Año</v>
          </cell>
          <cell r="F208" t="str">
            <v>m</v>
          </cell>
          <cell r="G208" t="str">
            <v>B</v>
          </cell>
          <cell r="H208" t="str">
            <v>B</v>
          </cell>
        </row>
        <row r="209">
          <cell r="D209">
            <v>155</v>
          </cell>
          <cell r="E209" t="str">
            <v>Frank Afurong</v>
          </cell>
          <cell r="F209" t="str">
            <v>m</v>
          </cell>
          <cell r="G209" t="str">
            <v>D</v>
          </cell>
          <cell r="H209" t="str">
            <v>D</v>
          </cell>
        </row>
        <row r="210">
          <cell r="D210">
            <v>206</v>
          </cell>
          <cell r="E210" t="str">
            <v>Ladio Gonzales</v>
          </cell>
          <cell r="F210" t="str">
            <v>m</v>
          </cell>
          <cell r="G210" t="str">
            <v>A</v>
          </cell>
          <cell r="H210" t="str">
            <v>A</v>
          </cell>
        </row>
        <row r="211">
          <cell r="D211">
            <v>74</v>
          </cell>
          <cell r="E211" t="str">
            <v>Ronie Samillano</v>
          </cell>
          <cell r="F211" t="str">
            <v>m</v>
          </cell>
          <cell r="G211" t="str">
            <v>D</v>
          </cell>
          <cell r="H211" t="str">
            <v>D</v>
          </cell>
        </row>
        <row r="212">
          <cell r="D212">
            <v>77</v>
          </cell>
          <cell r="E212" t="str">
            <v>Bas Langa</v>
          </cell>
          <cell r="F212" t="str">
            <v>m</v>
          </cell>
          <cell r="G212" t="str">
            <v>D</v>
          </cell>
          <cell r="H212" t="str">
            <v>D</v>
          </cell>
        </row>
        <row r="213">
          <cell r="D213">
            <v>83</v>
          </cell>
          <cell r="E213" t="str">
            <v>Mar Cabrera</v>
          </cell>
          <cell r="F213" t="str">
            <v>m</v>
          </cell>
          <cell r="G213" t="str">
            <v>A</v>
          </cell>
          <cell r="H213" t="str">
            <v>A</v>
          </cell>
        </row>
        <row r="214">
          <cell r="D214">
            <v>183</v>
          </cell>
          <cell r="E214" t="str">
            <v>Neijam Langa</v>
          </cell>
          <cell r="F214" t="str">
            <v>m</v>
          </cell>
          <cell r="G214" t="str">
            <v>D</v>
          </cell>
          <cell r="H214" t="str">
            <v>D</v>
          </cell>
        </row>
        <row r="215">
          <cell r="D215">
            <v>211</v>
          </cell>
          <cell r="E215" t="str">
            <v>Patrick Escondo</v>
          </cell>
          <cell r="F215" t="str">
            <v>m</v>
          </cell>
          <cell r="G215" t="str">
            <v>C</v>
          </cell>
          <cell r="H215" t="str">
            <v>C</v>
          </cell>
        </row>
        <row r="216">
          <cell r="D216">
            <v>111</v>
          </cell>
          <cell r="E216" t="str">
            <v>Mel Llanes</v>
          </cell>
          <cell r="F216" t="str">
            <v>m</v>
          </cell>
          <cell r="G216" t="str">
            <v>D</v>
          </cell>
          <cell r="H216" t="str">
            <v>D</v>
          </cell>
        </row>
        <row r="217">
          <cell r="D217">
            <v>204</v>
          </cell>
          <cell r="E217" t="str">
            <v>Reggie Labay</v>
          </cell>
          <cell r="F217" t="str">
            <v>m</v>
          </cell>
          <cell r="G217" t="str">
            <v>D</v>
          </cell>
          <cell r="H217" t="str">
            <v>D</v>
          </cell>
        </row>
        <row r="218">
          <cell r="D218">
            <v>209</v>
          </cell>
          <cell r="E218" t="str">
            <v>Rey Serrano</v>
          </cell>
          <cell r="F218" t="str">
            <v>m</v>
          </cell>
          <cell r="G218" t="str">
            <v>D</v>
          </cell>
          <cell r="H218" t="str">
            <v>D</v>
          </cell>
        </row>
        <row r="219">
          <cell r="D219">
            <v>119</v>
          </cell>
          <cell r="E219" t="str">
            <v>Albert Visperas</v>
          </cell>
          <cell r="F219" t="str">
            <v>m</v>
          </cell>
          <cell r="G219" t="str">
            <v>C</v>
          </cell>
          <cell r="H219" t="str">
            <v>C</v>
          </cell>
        </row>
        <row r="220">
          <cell r="D220">
            <v>240</v>
          </cell>
          <cell r="E220" t="str">
            <v>Roland Corilla</v>
          </cell>
          <cell r="F220" t="str">
            <v>m</v>
          </cell>
          <cell r="G220" t="str">
            <v>D</v>
          </cell>
          <cell r="H220" t="str">
            <v>D</v>
          </cell>
        </row>
        <row r="221">
          <cell r="D221">
            <v>210</v>
          </cell>
          <cell r="E221" t="str">
            <v>Leo Apacible</v>
          </cell>
          <cell r="F221" t="str">
            <v>m</v>
          </cell>
          <cell r="G221" t="str">
            <v>D</v>
          </cell>
          <cell r="H221" t="str">
            <v>D</v>
          </cell>
        </row>
        <row r="222">
          <cell r="D222">
            <v>141</v>
          </cell>
          <cell r="E222" t="str">
            <v>Sid Sagun</v>
          </cell>
          <cell r="F222" t="str">
            <v>m</v>
          </cell>
          <cell r="G222" t="str">
            <v>B</v>
          </cell>
          <cell r="H222" t="str">
            <v>B</v>
          </cell>
        </row>
        <row r="223">
          <cell r="D223">
            <v>263</v>
          </cell>
          <cell r="E223" t="str">
            <v>Jomer Dantes</v>
          </cell>
          <cell r="F223" t="str">
            <v>m</v>
          </cell>
          <cell r="G223" t="str">
            <v>D</v>
          </cell>
          <cell r="H223" t="str">
            <v>D</v>
          </cell>
        </row>
        <row r="227">
          <cell r="D227">
            <v>341</v>
          </cell>
          <cell r="E227" t="str">
            <v>Pinky Acato</v>
          </cell>
          <cell r="F227" t="str">
            <v>f</v>
          </cell>
          <cell r="G227" t="str">
            <v>LA</v>
          </cell>
          <cell r="H227" t="str">
            <v>LA</v>
          </cell>
        </row>
        <row r="228">
          <cell r="D228">
            <v>334</v>
          </cell>
          <cell r="E228" t="str">
            <v>May Lourdes</v>
          </cell>
          <cell r="F228" t="str">
            <v>f</v>
          </cell>
          <cell r="G228" t="str">
            <v>LA</v>
          </cell>
          <cell r="H228" t="str">
            <v>LA</v>
          </cell>
        </row>
        <row r="229">
          <cell r="D229">
            <v>301</v>
          </cell>
          <cell r="E229" t="str">
            <v>Aisah Silabay</v>
          </cell>
          <cell r="F229" t="str">
            <v>f</v>
          </cell>
          <cell r="G229" t="str">
            <v>LA</v>
          </cell>
          <cell r="H229" t="str">
            <v>LA</v>
          </cell>
        </row>
        <row r="230">
          <cell r="D230">
            <v>345</v>
          </cell>
          <cell r="E230" t="str">
            <v>Susan Patayan</v>
          </cell>
          <cell r="F230" t="str">
            <v>f</v>
          </cell>
          <cell r="G230" t="str">
            <v>LA</v>
          </cell>
          <cell r="H230" t="str">
            <v>LA</v>
          </cell>
        </row>
        <row r="231">
          <cell r="D231">
            <v>318</v>
          </cell>
          <cell r="E231" t="str">
            <v>Fatima Jintarat</v>
          </cell>
          <cell r="F231" t="str">
            <v>f</v>
          </cell>
          <cell r="G231" t="str">
            <v>LA</v>
          </cell>
          <cell r="H231" t="str">
            <v>LA</v>
          </cell>
        </row>
        <row r="232">
          <cell r="D232">
            <v>320</v>
          </cell>
          <cell r="E232" t="str">
            <v>Fuly Sales Primo</v>
          </cell>
          <cell r="F232" t="str">
            <v>f</v>
          </cell>
          <cell r="G232" t="str">
            <v>LA</v>
          </cell>
          <cell r="H232" t="str">
            <v>LA</v>
          </cell>
        </row>
        <row r="233">
          <cell r="D233">
            <v>368</v>
          </cell>
          <cell r="E233" t="str">
            <v>Ellen Bernabe</v>
          </cell>
          <cell r="F233" t="str">
            <v>f</v>
          </cell>
          <cell r="G233" t="str">
            <v>LA</v>
          </cell>
          <cell r="H233" t="str">
            <v>LA</v>
          </cell>
        </row>
        <row r="234">
          <cell r="D234">
            <v>354</v>
          </cell>
          <cell r="E234" t="str">
            <v>Matet Cavite</v>
          </cell>
          <cell r="F234" t="str">
            <v>f</v>
          </cell>
          <cell r="G234" t="str">
            <v>LA</v>
          </cell>
          <cell r="H234" t="str">
            <v>LA</v>
          </cell>
        </row>
        <row r="235">
          <cell r="D235">
            <v>373</v>
          </cell>
          <cell r="E235" t="str">
            <v>Marie Gumpal</v>
          </cell>
          <cell r="F235" t="str">
            <v>f</v>
          </cell>
          <cell r="G235" t="str">
            <v>LA</v>
          </cell>
          <cell r="H235" t="str">
            <v>LA</v>
          </cell>
        </row>
        <row r="236">
          <cell r="D236">
            <v>376</v>
          </cell>
          <cell r="E236" t="str">
            <v>Edna Brusette</v>
          </cell>
          <cell r="F236" t="str">
            <v>f</v>
          </cell>
          <cell r="G236" t="str">
            <v>LA</v>
          </cell>
          <cell r="H236" t="str">
            <v>LA</v>
          </cell>
        </row>
        <row r="237">
          <cell r="D237">
            <v>329</v>
          </cell>
          <cell r="E237" t="str">
            <v>Luz Pagaran</v>
          </cell>
          <cell r="F237" t="str">
            <v>f</v>
          </cell>
          <cell r="G237" t="str">
            <v>LA</v>
          </cell>
          <cell r="H237" t="str">
            <v>LA</v>
          </cell>
        </row>
        <row r="238">
          <cell r="D238">
            <v>370</v>
          </cell>
          <cell r="E238" t="str">
            <v>Evelyn Garcia</v>
          </cell>
          <cell r="F238" t="str">
            <v>f</v>
          </cell>
          <cell r="G238" t="str">
            <v>LA</v>
          </cell>
          <cell r="H238" t="str">
            <v>LA</v>
          </cell>
        </row>
        <row r="240">
          <cell r="D240">
            <v>310</v>
          </cell>
          <cell r="E240" t="str">
            <v>Cheryl Tibay</v>
          </cell>
          <cell r="F240" t="str">
            <v>f</v>
          </cell>
          <cell r="G240" t="str">
            <v>LA</v>
          </cell>
          <cell r="H240" t="str">
            <v>LB+</v>
          </cell>
        </row>
        <row r="241">
          <cell r="D241">
            <v>324</v>
          </cell>
          <cell r="E241" t="str">
            <v>Imelda Sayago</v>
          </cell>
          <cell r="F241" t="str">
            <v>f</v>
          </cell>
          <cell r="G241" t="str">
            <v>LA</v>
          </cell>
          <cell r="H241" t="str">
            <v>LB+</v>
          </cell>
        </row>
        <row r="242">
          <cell r="D242">
            <v>344</v>
          </cell>
          <cell r="E242" t="str">
            <v>Sally Sañosa</v>
          </cell>
          <cell r="F242" t="str">
            <v>f</v>
          </cell>
          <cell r="G242" t="str">
            <v>LB+</v>
          </cell>
          <cell r="H242" t="str">
            <v>LB+</v>
          </cell>
        </row>
        <row r="243">
          <cell r="D243">
            <v>332</v>
          </cell>
          <cell r="E243" t="str">
            <v>Malou Nidoy</v>
          </cell>
          <cell r="F243" t="str">
            <v>f</v>
          </cell>
          <cell r="G243" t="str">
            <v>LA</v>
          </cell>
          <cell r="H243" t="str">
            <v>LB+</v>
          </cell>
        </row>
        <row r="244">
          <cell r="D244">
            <v>306</v>
          </cell>
          <cell r="E244" t="str">
            <v>Bheng Baraquel</v>
          </cell>
          <cell r="F244" t="str">
            <v>f</v>
          </cell>
          <cell r="G244" t="str">
            <v>LB+</v>
          </cell>
          <cell r="H244" t="str">
            <v>LB+</v>
          </cell>
        </row>
        <row r="245">
          <cell r="D245">
            <v>337</v>
          </cell>
          <cell r="E245" t="str">
            <v>Minda Guevarra</v>
          </cell>
          <cell r="F245" t="str">
            <v>f</v>
          </cell>
          <cell r="G245" t="str">
            <v>LB</v>
          </cell>
          <cell r="H245" t="str">
            <v>LB+</v>
          </cell>
        </row>
        <row r="246">
          <cell r="D246">
            <v>340</v>
          </cell>
          <cell r="E246" t="str">
            <v>Nurissa Ramos</v>
          </cell>
          <cell r="F246" t="str">
            <v>f</v>
          </cell>
          <cell r="G246" t="str">
            <v>LA</v>
          </cell>
          <cell r="H246" t="str">
            <v>LB+</v>
          </cell>
        </row>
        <row r="247">
          <cell r="D247">
            <v>314</v>
          </cell>
          <cell r="E247" t="str">
            <v>Ester Jalata</v>
          </cell>
          <cell r="F247" t="str">
            <v>f</v>
          </cell>
          <cell r="G247" t="str">
            <v>LB+</v>
          </cell>
          <cell r="H247" t="str">
            <v>LB+</v>
          </cell>
        </row>
        <row r="249">
          <cell r="D249">
            <v>328</v>
          </cell>
          <cell r="E249" t="str">
            <v>Lourdes Punzalan</v>
          </cell>
          <cell r="F249" t="str">
            <v>f</v>
          </cell>
          <cell r="G249" t="str">
            <v>LB</v>
          </cell>
          <cell r="H249" t="str">
            <v>LB</v>
          </cell>
        </row>
        <row r="250">
          <cell r="D250">
            <v>342</v>
          </cell>
          <cell r="E250" t="str">
            <v>Puri Parena</v>
          </cell>
          <cell r="F250" t="str">
            <v>f</v>
          </cell>
          <cell r="G250" t="str">
            <v>LB+</v>
          </cell>
          <cell r="H250" t="str">
            <v>LB</v>
          </cell>
        </row>
        <row r="251">
          <cell r="D251">
            <v>348</v>
          </cell>
          <cell r="E251" t="str">
            <v>Ester Santoc</v>
          </cell>
          <cell r="F251" t="str">
            <v>f</v>
          </cell>
          <cell r="G251" t="str">
            <v>LC</v>
          </cell>
          <cell r="H251" t="str">
            <v>LB</v>
          </cell>
        </row>
        <row r="252">
          <cell r="D252">
            <v>304</v>
          </cell>
          <cell r="E252" t="str">
            <v>Alona Antinero</v>
          </cell>
          <cell r="F252" t="str">
            <v>f</v>
          </cell>
          <cell r="G252" t="str">
            <v>LB</v>
          </cell>
          <cell r="H252" t="str">
            <v>LB</v>
          </cell>
        </row>
        <row r="253">
          <cell r="D253">
            <v>366</v>
          </cell>
          <cell r="E253" t="str">
            <v>Cora Agas</v>
          </cell>
          <cell r="F253" t="str">
            <v>f</v>
          </cell>
          <cell r="G253" t="str">
            <v>LB</v>
          </cell>
          <cell r="H253" t="str">
            <v>LB</v>
          </cell>
        </row>
        <row r="254">
          <cell r="D254">
            <v>355</v>
          </cell>
          <cell r="E254" t="str">
            <v>Carmen Bernardo</v>
          </cell>
          <cell r="F254" t="str">
            <v>f</v>
          </cell>
          <cell r="G254" t="str">
            <v>LB</v>
          </cell>
          <cell r="H254" t="str">
            <v>LB</v>
          </cell>
        </row>
        <row r="256">
          <cell r="D256">
            <v>350</v>
          </cell>
          <cell r="E256" t="str">
            <v>Sharmaine Patayan</v>
          </cell>
          <cell r="F256" t="str">
            <v>f</v>
          </cell>
          <cell r="G256" t="str">
            <v>LC</v>
          </cell>
          <cell r="H256" t="str">
            <v>LC</v>
          </cell>
        </row>
        <row r="257">
          <cell r="D257">
            <v>321</v>
          </cell>
          <cell r="E257" t="str">
            <v>Gail Mata</v>
          </cell>
          <cell r="F257" t="str">
            <v>f</v>
          </cell>
          <cell r="G257" t="str">
            <v>LC</v>
          </cell>
          <cell r="H257" t="str">
            <v>LC</v>
          </cell>
        </row>
        <row r="258">
          <cell r="D258">
            <v>316</v>
          </cell>
          <cell r="E258" t="str">
            <v>Evelyn Santoc</v>
          </cell>
          <cell r="F258" t="str">
            <v>f</v>
          </cell>
          <cell r="G258" t="str">
            <v>LC</v>
          </cell>
          <cell r="H258" t="str">
            <v>LC</v>
          </cell>
        </row>
        <row r="259">
          <cell r="D259">
            <v>311</v>
          </cell>
          <cell r="E259" t="str">
            <v>Divina Griño</v>
          </cell>
          <cell r="F259" t="str">
            <v>f</v>
          </cell>
          <cell r="G259" t="str">
            <v>LC</v>
          </cell>
          <cell r="H259" t="str">
            <v>LC</v>
          </cell>
        </row>
        <row r="260">
          <cell r="D260">
            <v>303</v>
          </cell>
          <cell r="E260" t="str">
            <v>Alma Baylon</v>
          </cell>
          <cell r="F260" t="str">
            <v>f</v>
          </cell>
          <cell r="G260" t="str">
            <v>LB</v>
          </cell>
          <cell r="H260" t="str">
            <v>LC</v>
          </cell>
        </row>
        <row r="261">
          <cell r="D261">
            <v>319</v>
          </cell>
          <cell r="E261" t="str">
            <v>Fedelyn Bustinera</v>
          </cell>
          <cell r="F261" t="str">
            <v>f</v>
          </cell>
          <cell r="G261" t="str">
            <v>LC</v>
          </cell>
          <cell r="H261" t="str">
            <v>LC</v>
          </cell>
        </row>
        <row r="262">
          <cell r="D262">
            <v>308</v>
          </cell>
          <cell r="E262" t="str">
            <v>Carmen Lim</v>
          </cell>
          <cell r="F262" t="str">
            <v>f</v>
          </cell>
          <cell r="G262" t="str">
            <v>LD</v>
          </cell>
          <cell r="H262" t="str">
            <v>LC</v>
          </cell>
        </row>
        <row r="263">
          <cell r="D263">
            <v>313</v>
          </cell>
          <cell r="E263" t="str">
            <v>Eloisa Fernandez</v>
          </cell>
          <cell r="F263" t="str">
            <v>f</v>
          </cell>
          <cell r="G263" t="str">
            <v>LC</v>
          </cell>
          <cell r="H263" t="str">
            <v>LC</v>
          </cell>
        </row>
        <row r="264">
          <cell r="D264">
            <v>347</v>
          </cell>
          <cell r="E264" t="str">
            <v>Vangie Lim</v>
          </cell>
          <cell r="F264" t="str">
            <v>f</v>
          </cell>
          <cell r="G264" t="str">
            <v>LC</v>
          </cell>
          <cell r="H264" t="str">
            <v>LC</v>
          </cell>
        </row>
        <row r="265">
          <cell r="D265">
            <v>325</v>
          </cell>
          <cell r="E265" t="str">
            <v>Jannah Felismenia</v>
          </cell>
          <cell r="F265" t="str">
            <v>f</v>
          </cell>
          <cell r="G265" t="str">
            <v>LC</v>
          </cell>
          <cell r="H265" t="str">
            <v>LC</v>
          </cell>
        </row>
        <row r="266">
          <cell r="D266">
            <v>364</v>
          </cell>
          <cell r="E266" t="str">
            <v>Mariz Resano</v>
          </cell>
          <cell r="F266" t="str">
            <v>f</v>
          </cell>
          <cell r="G266" t="str">
            <v>LD</v>
          </cell>
          <cell r="H266" t="str">
            <v>LC</v>
          </cell>
        </row>
        <row r="267">
          <cell r="D267">
            <v>352</v>
          </cell>
          <cell r="E267" t="str">
            <v>Christine Esperancilla</v>
          </cell>
          <cell r="F267" t="str">
            <v>f</v>
          </cell>
          <cell r="G267" t="str">
            <v>LD</v>
          </cell>
          <cell r="H267" t="str">
            <v>LC</v>
          </cell>
        </row>
        <row r="268">
          <cell r="D268">
            <v>331</v>
          </cell>
          <cell r="E268" t="str">
            <v>Malou Gime</v>
          </cell>
          <cell r="F268" t="str">
            <v>f</v>
          </cell>
          <cell r="G268" t="str">
            <v>LB</v>
          </cell>
          <cell r="H268" t="str">
            <v>LC</v>
          </cell>
        </row>
        <row r="269">
          <cell r="D269">
            <v>360</v>
          </cell>
          <cell r="E269" t="str">
            <v>Jessica Fuentes</v>
          </cell>
          <cell r="F269" t="str">
            <v>f</v>
          </cell>
          <cell r="G269" t="str">
            <v>LC</v>
          </cell>
          <cell r="H269" t="str">
            <v>LC</v>
          </cell>
        </row>
        <row r="271">
          <cell r="D271">
            <v>375</v>
          </cell>
          <cell r="E271" t="str">
            <v>Grace Funtilon</v>
          </cell>
          <cell r="F271" t="str">
            <v>f</v>
          </cell>
          <cell r="G271" t="str">
            <v>LD</v>
          </cell>
          <cell r="H271" t="str">
            <v>LD</v>
          </cell>
        </row>
        <row r="272">
          <cell r="D272">
            <v>317</v>
          </cell>
          <cell r="E272" t="str">
            <v>Farida de Guzman</v>
          </cell>
          <cell r="F272" t="str">
            <v>f</v>
          </cell>
          <cell r="G272" t="str">
            <v>LD</v>
          </cell>
          <cell r="H272" t="str">
            <v>LD</v>
          </cell>
        </row>
        <row r="273">
          <cell r="D273">
            <v>372</v>
          </cell>
          <cell r="E273" t="str">
            <v>Aileen Mirabuna</v>
          </cell>
          <cell r="F273" t="str">
            <v>f</v>
          </cell>
          <cell r="G273" t="str">
            <v>LD</v>
          </cell>
          <cell r="H273" t="str">
            <v>LD</v>
          </cell>
        </row>
        <row r="274">
          <cell r="D274">
            <v>374</v>
          </cell>
          <cell r="E274" t="str">
            <v>Alma Bacero</v>
          </cell>
          <cell r="F274" t="str">
            <v>f</v>
          </cell>
          <cell r="G274" t="str">
            <v>LD</v>
          </cell>
          <cell r="H274" t="str">
            <v>LD</v>
          </cell>
        </row>
        <row r="275">
          <cell r="D275">
            <v>327</v>
          </cell>
          <cell r="E275" t="str">
            <v>Joy Tan</v>
          </cell>
          <cell r="F275" t="str">
            <v>f</v>
          </cell>
          <cell r="G275" t="str">
            <v>LD</v>
          </cell>
          <cell r="H275" t="str">
            <v>LD</v>
          </cell>
        </row>
        <row r="276">
          <cell r="D276">
            <v>353</v>
          </cell>
          <cell r="E276" t="str">
            <v>Jannice Bengco</v>
          </cell>
          <cell r="F276" t="str">
            <v>f</v>
          </cell>
          <cell r="G276" t="str">
            <v>LD</v>
          </cell>
          <cell r="H276" t="str">
            <v>LD</v>
          </cell>
        </row>
        <row r="277">
          <cell r="D277">
            <v>315</v>
          </cell>
          <cell r="E277" t="str">
            <v>Eva Garcia</v>
          </cell>
          <cell r="F277" t="str">
            <v>f</v>
          </cell>
          <cell r="G277" t="str">
            <v>LD</v>
          </cell>
          <cell r="H277" t="str">
            <v>LD</v>
          </cell>
        </row>
        <row r="278">
          <cell r="D278">
            <v>339</v>
          </cell>
          <cell r="E278" t="str">
            <v>Myrna Santoc</v>
          </cell>
          <cell r="F278" t="str">
            <v>f</v>
          </cell>
          <cell r="G278" t="str">
            <v>LD</v>
          </cell>
          <cell r="H278" t="str">
            <v>LD</v>
          </cell>
        </row>
        <row r="279">
          <cell r="D279">
            <v>361</v>
          </cell>
          <cell r="E279" t="str">
            <v>Shirley Sagmit</v>
          </cell>
          <cell r="F279" t="str">
            <v>f</v>
          </cell>
          <cell r="G279" t="str">
            <v>LD</v>
          </cell>
          <cell r="H279" t="str">
            <v>LD</v>
          </cell>
        </row>
        <row r="280">
          <cell r="D280">
            <v>369</v>
          </cell>
          <cell r="E280" t="str">
            <v>Shiela Lising</v>
          </cell>
          <cell r="F280" t="str">
            <v>f</v>
          </cell>
          <cell r="G280" t="str">
            <v>LD</v>
          </cell>
          <cell r="H280" t="str">
            <v>LD</v>
          </cell>
        </row>
        <row r="282">
          <cell r="D282">
            <v>309</v>
          </cell>
          <cell r="E282" t="str">
            <v>Cherry Heredia</v>
          </cell>
          <cell r="F282" t="str">
            <v>f</v>
          </cell>
          <cell r="G282" t="str">
            <v>LD</v>
          </cell>
          <cell r="H282" t="str">
            <v>LD</v>
          </cell>
        </row>
        <row r="283">
          <cell r="D283">
            <v>312</v>
          </cell>
          <cell r="E283" t="str">
            <v>Edna Domingo</v>
          </cell>
          <cell r="F283" t="str">
            <v>f</v>
          </cell>
          <cell r="G283" t="str">
            <v>LA</v>
          </cell>
          <cell r="H283" t="str">
            <v>LA</v>
          </cell>
        </row>
        <row r="284">
          <cell r="D284">
            <v>336</v>
          </cell>
          <cell r="E284" t="str">
            <v>Michell San Pedro</v>
          </cell>
          <cell r="F284" t="str">
            <v>f</v>
          </cell>
          <cell r="G284" t="str">
            <v>LD</v>
          </cell>
          <cell r="H284" t="str">
            <v>LD</v>
          </cell>
        </row>
        <row r="285">
          <cell r="D285">
            <v>367</v>
          </cell>
          <cell r="E285" t="str">
            <v>Marry Ann Daprosa</v>
          </cell>
          <cell r="F285" t="str">
            <v>f</v>
          </cell>
          <cell r="G285" t="str">
            <v>LD</v>
          </cell>
          <cell r="H285" t="str">
            <v>LD</v>
          </cell>
        </row>
        <row r="286">
          <cell r="D286">
            <v>349</v>
          </cell>
          <cell r="E286" t="str">
            <v>Rhea Misa</v>
          </cell>
          <cell r="F286" t="str">
            <v>f</v>
          </cell>
          <cell r="G286" t="str">
            <v>LC</v>
          </cell>
          <cell r="H286" t="str">
            <v>LC</v>
          </cell>
        </row>
        <row r="287">
          <cell r="D287">
            <v>357</v>
          </cell>
          <cell r="E287" t="str">
            <v>Cher San Juan</v>
          </cell>
          <cell r="F287" t="str">
            <v>f</v>
          </cell>
          <cell r="G287" t="str">
            <v>LD</v>
          </cell>
          <cell r="H287" t="str">
            <v>LD</v>
          </cell>
        </row>
        <row r="288">
          <cell r="D288">
            <v>322</v>
          </cell>
          <cell r="E288" t="str">
            <v>Grace Dasas</v>
          </cell>
          <cell r="F288" t="str">
            <v>f</v>
          </cell>
          <cell r="G288" t="str">
            <v>LA</v>
          </cell>
          <cell r="H288" t="str">
            <v>LA</v>
          </cell>
        </row>
        <row r="289">
          <cell r="D289">
            <v>365</v>
          </cell>
          <cell r="E289" t="str">
            <v>Lenlen Berina</v>
          </cell>
          <cell r="F289" t="str">
            <v>f</v>
          </cell>
          <cell r="G289" t="str">
            <v>LC</v>
          </cell>
          <cell r="H289" t="str">
            <v>LC</v>
          </cell>
        </row>
        <row r="290">
          <cell r="D290">
            <v>363</v>
          </cell>
          <cell r="E290" t="str">
            <v>Letty Mendoza</v>
          </cell>
          <cell r="F290" t="str">
            <v>f</v>
          </cell>
          <cell r="G290" t="str">
            <v>LD</v>
          </cell>
          <cell r="H290" t="str">
            <v>LD</v>
          </cell>
        </row>
        <row r="291">
          <cell r="D291">
            <v>359</v>
          </cell>
          <cell r="E291" t="str">
            <v>Shiela Santos</v>
          </cell>
          <cell r="F291" t="str">
            <v>f</v>
          </cell>
          <cell r="G291" t="str">
            <v>LD</v>
          </cell>
          <cell r="H291" t="str">
            <v>LD</v>
          </cell>
        </row>
        <row r="292">
          <cell r="D292">
            <v>371</v>
          </cell>
          <cell r="E292" t="str">
            <v>Betty Castro </v>
          </cell>
          <cell r="F292" t="str">
            <v>f</v>
          </cell>
          <cell r="G292" t="str">
            <v>LC</v>
          </cell>
          <cell r="H292" t="str">
            <v>LC</v>
          </cell>
        </row>
        <row r="293">
          <cell r="D293">
            <v>362</v>
          </cell>
          <cell r="E293" t="str">
            <v>Luz Birung</v>
          </cell>
          <cell r="F293" t="str">
            <v>f</v>
          </cell>
          <cell r="G293" t="str">
            <v>LD</v>
          </cell>
          <cell r="H293" t="str">
            <v>LD</v>
          </cell>
        </row>
        <row r="294">
          <cell r="D294">
            <v>307</v>
          </cell>
          <cell r="E294" t="str">
            <v>Bheng Cerbito</v>
          </cell>
          <cell r="F294" t="str">
            <v>f</v>
          </cell>
          <cell r="G294" t="str">
            <v>LA</v>
          </cell>
        </row>
        <row r="295">
          <cell r="D295">
            <v>326</v>
          </cell>
          <cell r="E295" t="str">
            <v>Jay Perez</v>
          </cell>
          <cell r="F295" t="str">
            <v>f</v>
          </cell>
          <cell r="G295" t="str">
            <v>LA</v>
          </cell>
        </row>
        <row r="296">
          <cell r="D296">
            <v>330</v>
          </cell>
          <cell r="E296" t="str">
            <v>Lynda Escondo</v>
          </cell>
          <cell r="F296" t="str">
            <v>f</v>
          </cell>
          <cell r="G296" t="str">
            <v>LA</v>
          </cell>
        </row>
        <row r="297">
          <cell r="D297">
            <v>335</v>
          </cell>
          <cell r="E297" t="str">
            <v>Maricar Victorino</v>
          </cell>
          <cell r="F297" t="str">
            <v>f</v>
          </cell>
          <cell r="G297" t="str">
            <v>LD</v>
          </cell>
          <cell r="H297" t="str">
            <v>LD</v>
          </cell>
        </row>
        <row r="298">
          <cell r="D298">
            <v>351</v>
          </cell>
          <cell r="E298" t="str">
            <v>Merlen Pamintuan</v>
          </cell>
          <cell r="F298" t="str">
            <v>f</v>
          </cell>
          <cell r="G298" t="str">
            <v>LA</v>
          </cell>
        </row>
        <row r="299">
          <cell r="D299">
            <v>338</v>
          </cell>
          <cell r="E299" t="str">
            <v>Myrna Diaz</v>
          </cell>
          <cell r="F299" t="str">
            <v>f</v>
          </cell>
          <cell r="G299" t="str">
            <v>LA</v>
          </cell>
        </row>
        <row r="300">
          <cell r="D300">
            <v>302</v>
          </cell>
          <cell r="E300" t="str">
            <v>Aleli Sacdo</v>
          </cell>
          <cell r="F300" t="str">
            <v>f</v>
          </cell>
          <cell r="G300" t="str">
            <v>LB</v>
          </cell>
        </row>
        <row r="301">
          <cell r="D301">
            <v>333</v>
          </cell>
          <cell r="E301" t="str">
            <v>Margie Villasanta</v>
          </cell>
          <cell r="F301" t="str">
            <v>f</v>
          </cell>
          <cell r="G301" t="str">
            <v>LB</v>
          </cell>
        </row>
        <row r="302">
          <cell r="D302">
            <v>323</v>
          </cell>
          <cell r="E302" t="str">
            <v>Grace Siasoco</v>
          </cell>
          <cell r="F302" t="str">
            <v>f</v>
          </cell>
          <cell r="G302" t="str">
            <v>LB+</v>
          </cell>
        </row>
        <row r="303">
          <cell r="D303">
            <v>305</v>
          </cell>
          <cell r="E303" t="str">
            <v>Anne Felismenia</v>
          </cell>
          <cell r="F303" t="str">
            <v>f</v>
          </cell>
          <cell r="G303" t="str">
            <v>LC</v>
          </cell>
        </row>
        <row r="304">
          <cell r="D304">
            <v>358</v>
          </cell>
          <cell r="E304" t="str">
            <v>Andrie Parena</v>
          </cell>
          <cell r="F304" t="str">
            <v>f</v>
          </cell>
          <cell r="G304" t="str">
            <v>LD</v>
          </cell>
          <cell r="H304" t="str">
            <v>LD</v>
          </cell>
        </row>
        <row r="305">
          <cell r="D305">
            <v>356</v>
          </cell>
          <cell r="E305" t="str">
            <v>Annie Musico</v>
          </cell>
          <cell r="F305" t="str">
            <v>f</v>
          </cell>
          <cell r="G305" t="str">
            <v>LD</v>
          </cell>
        </row>
        <row r="306">
          <cell r="D306">
            <v>343</v>
          </cell>
          <cell r="E306" t="str">
            <v>Rowena Verso</v>
          </cell>
          <cell r="F306" t="str">
            <v>f</v>
          </cell>
          <cell r="G306" t="str">
            <v>LD</v>
          </cell>
        </row>
        <row r="307">
          <cell r="D307">
            <v>346</v>
          </cell>
          <cell r="E307" t="str">
            <v>Tess Pilapil</v>
          </cell>
          <cell r="F307" t="str">
            <v>f</v>
          </cell>
          <cell r="G307" t="str">
            <v>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3"/>
  <sheetViews>
    <sheetView showGridLines="0" tabSelected="1" zoomScalePageLayoutView="0" workbookViewId="0" topLeftCell="A1">
      <selection activeCell="D15" sqref="D15:AB15"/>
    </sheetView>
  </sheetViews>
  <sheetFormatPr defaultColWidth="9.140625" defaultRowHeight="19.5" customHeight="1"/>
  <cols>
    <col min="3" max="3" width="3.8515625" style="67" bestFit="1" customWidth="1"/>
    <col min="4" max="4" width="3.8515625" style="63" customWidth="1"/>
    <col min="5" max="5" width="14.00390625" style="37" bestFit="1" customWidth="1"/>
    <col min="6" max="7" width="3.7109375" style="37" customWidth="1"/>
    <col min="8" max="22" width="5.28125" style="0" customWidth="1"/>
    <col min="23" max="23" width="7.140625" style="9" bestFit="1" customWidth="1"/>
    <col min="24" max="24" width="7.140625" style="9" customWidth="1"/>
    <col min="25" max="25" width="4.7109375" style="0" customWidth="1"/>
    <col min="26" max="26" width="5.00390625" style="0" bestFit="1" customWidth="1"/>
    <col min="27" max="27" width="5.140625" style="0" customWidth="1"/>
    <col min="28" max="28" width="5.140625" style="0" bestFit="1" customWidth="1"/>
  </cols>
  <sheetData>
    <row r="2" spans="3:24" ht="19.5" customHeight="1">
      <c r="C2" s="1" t="s">
        <v>70</v>
      </c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3:24" ht="19.5" customHeight="1">
      <c r="C3" s="3" t="s">
        <v>1</v>
      </c>
      <c r="D3" s="4"/>
      <c r="E3" s="4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3:24" ht="18" customHeight="1">
      <c r="C4" s="5" t="s">
        <v>2</v>
      </c>
      <c r="D4" s="6"/>
      <c r="E4" s="7"/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2:28" ht="18" customHeight="1">
      <c r="B5" s="9" t="s">
        <v>3</v>
      </c>
      <c r="C5" s="113" t="s">
        <v>4</v>
      </c>
      <c r="D5" s="115" t="s">
        <v>5</v>
      </c>
      <c r="E5" s="117" t="s">
        <v>6</v>
      </c>
      <c r="F5" s="10"/>
      <c r="G5" s="10"/>
      <c r="H5" s="11" t="s">
        <v>7</v>
      </c>
      <c r="I5" s="12"/>
      <c r="J5" s="12"/>
      <c r="K5" s="12"/>
      <c r="L5" s="13"/>
      <c r="M5" s="13" t="s">
        <v>8</v>
      </c>
      <c r="N5" s="80">
        <v>41231</v>
      </c>
      <c r="O5" s="12"/>
      <c r="P5" s="14"/>
      <c r="Q5" s="12"/>
      <c r="R5" s="12"/>
      <c r="S5" s="12"/>
      <c r="T5" s="12"/>
      <c r="U5" s="12"/>
      <c r="V5" s="12"/>
      <c r="W5" s="15" t="s">
        <v>9</v>
      </c>
      <c r="X5" s="16"/>
      <c r="Y5" s="17"/>
      <c r="Z5" s="18" t="s">
        <v>10</v>
      </c>
      <c r="AA5" s="18"/>
      <c r="AB5" s="19" t="s">
        <v>11</v>
      </c>
    </row>
    <row r="6" spans="2:28" ht="18" customHeight="1">
      <c r="B6" s="9" t="s">
        <v>12</v>
      </c>
      <c r="C6" s="114"/>
      <c r="D6" s="116"/>
      <c r="E6" s="118"/>
      <c r="F6" s="20" t="s">
        <v>13</v>
      </c>
      <c r="G6" s="20" t="s">
        <v>14</v>
      </c>
      <c r="H6" s="21">
        <v>1</v>
      </c>
      <c r="I6" s="21">
        <v>2</v>
      </c>
      <c r="J6" s="21">
        <v>3</v>
      </c>
      <c r="K6" s="21">
        <v>4</v>
      </c>
      <c r="L6" s="21">
        <v>5</v>
      </c>
      <c r="M6" s="21">
        <v>6</v>
      </c>
      <c r="N6" s="21">
        <v>7</v>
      </c>
      <c r="O6" s="21">
        <v>8</v>
      </c>
      <c r="P6" s="21">
        <v>9</v>
      </c>
      <c r="Q6" s="21">
        <v>10</v>
      </c>
      <c r="R6" s="21">
        <v>11</v>
      </c>
      <c r="S6" s="21">
        <v>12</v>
      </c>
      <c r="T6" s="21">
        <v>13</v>
      </c>
      <c r="U6" s="21">
        <v>14</v>
      </c>
      <c r="V6" s="21">
        <v>15</v>
      </c>
      <c r="W6" s="22" t="s">
        <v>3</v>
      </c>
      <c r="X6" s="22" t="s">
        <v>15</v>
      </c>
      <c r="Y6" s="23" t="s">
        <v>16</v>
      </c>
      <c r="Z6" s="24" t="s">
        <v>17</v>
      </c>
      <c r="AA6" s="25" t="s">
        <v>18</v>
      </c>
      <c r="AB6" s="26" t="s">
        <v>19</v>
      </c>
    </row>
    <row r="7" spans="2:32" s="27" customFormat="1" ht="24.75" customHeight="1">
      <c r="B7" s="9">
        <v>1924</v>
      </c>
      <c r="C7" s="28">
        <v>1</v>
      </c>
      <c r="D7" s="29">
        <v>154</v>
      </c>
      <c r="E7" s="30" t="s">
        <v>78</v>
      </c>
      <c r="F7" s="31" t="s">
        <v>20</v>
      </c>
      <c r="G7" s="31">
        <v>0</v>
      </c>
      <c r="H7" s="32">
        <v>268</v>
      </c>
      <c r="I7" s="32">
        <v>267</v>
      </c>
      <c r="J7" s="32">
        <v>264</v>
      </c>
      <c r="K7" s="32">
        <v>256</v>
      </c>
      <c r="L7" s="32">
        <v>248</v>
      </c>
      <c r="M7" s="32">
        <v>246</v>
      </c>
      <c r="N7" s="32">
        <v>246</v>
      </c>
      <c r="O7" s="32">
        <v>245</v>
      </c>
      <c r="P7" s="32">
        <v>245</v>
      </c>
      <c r="Q7" s="32">
        <v>244</v>
      </c>
      <c r="R7" s="32">
        <v>244</v>
      </c>
      <c r="S7" s="32">
        <v>239</v>
      </c>
      <c r="T7" s="32">
        <v>236</v>
      </c>
      <c r="U7" s="32">
        <v>236</v>
      </c>
      <c r="V7" s="32">
        <v>236</v>
      </c>
      <c r="W7" s="32">
        <v>3720</v>
      </c>
      <c r="X7" s="32">
        <v>3720</v>
      </c>
      <c r="Y7" s="23">
        <v>15</v>
      </c>
      <c r="Z7" s="33">
        <v>248</v>
      </c>
      <c r="AA7" s="34"/>
      <c r="AB7" s="34">
        <v>86</v>
      </c>
      <c r="AC7" s="35"/>
      <c r="AE7" s="34" t="s">
        <v>20</v>
      </c>
      <c r="AF7" s="34">
        <v>0</v>
      </c>
    </row>
    <row r="8" spans="2:32" ht="24.75" customHeight="1">
      <c r="B8" s="9">
        <v>1451</v>
      </c>
      <c r="C8" s="28">
        <v>2</v>
      </c>
      <c r="D8" s="29">
        <v>88</v>
      </c>
      <c r="E8" s="30" t="s">
        <v>22</v>
      </c>
      <c r="F8" s="31" t="s">
        <v>21</v>
      </c>
      <c r="G8" s="31">
        <v>6</v>
      </c>
      <c r="H8" s="32">
        <v>258</v>
      </c>
      <c r="I8" s="32">
        <v>247</v>
      </c>
      <c r="J8" s="32">
        <v>235</v>
      </c>
      <c r="K8" s="32">
        <v>233</v>
      </c>
      <c r="L8" s="32">
        <v>232</v>
      </c>
      <c r="M8" s="32">
        <v>231</v>
      </c>
      <c r="N8" s="32">
        <v>231</v>
      </c>
      <c r="O8" s="32">
        <v>230</v>
      </c>
      <c r="P8" s="32">
        <v>229</v>
      </c>
      <c r="Q8" s="32">
        <v>229</v>
      </c>
      <c r="R8" s="32">
        <v>228</v>
      </c>
      <c r="S8" s="32">
        <v>228</v>
      </c>
      <c r="T8" s="32">
        <v>226</v>
      </c>
      <c r="U8" s="32">
        <v>226</v>
      </c>
      <c r="V8" s="32">
        <v>223</v>
      </c>
      <c r="W8" s="32">
        <v>3486</v>
      </c>
      <c r="X8" s="32">
        <v>3576</v>
      </c>
      <c r="Y8" s="23">
        <v>15</v>
      </c>
      <c r="Z8" s="33">
        <v>232.4</v>
      </c>
      <c r="AA8" s="34">
        <v>144</v>
      </c>
      <c r="AB8" s="34">
        <v>199</v>
      </c>
      <c r="AC8" s="35"/>
      <c r="AE8" s="34" t="s">
        <v>21</v>
      </c>
      <c r="AF8" s="34">
        <v>6</v>
      </c>
    </row>
    <row r="9" spans="2:29" ht="24.75" customHeight="1">
      <c r="B9" s="9">
        <v>1260</v>
      </c>
      <c r="C9" s="28">
        <v>3</v>
      </c>
      <c r="D9" s="29">
        <v>247</v>
      </c>
      <c r="E9" s="30" t="s">
        <v>80</v>
      </c>
      <c r="F9" s="31" t="s">
        <v>21</v>
      </c>
      <c r="G9" s="31">
        <v>6</v>
      </c>
      <c r="H9" s="32">
        <v>234</v>
      </c>
      <c r="I9" s="32">
        <v>227</v>
      </c>
      <c r="J9" s="32">
        <v>224</v>
      </c>
      <c r="K9" s="32">
        <v>222</v>
      </c>
      <c r="L9" s="32">
        <v>221</v>
      </c>
      <c r="M9" s="32">
        <v>216</v>
      </c>
      <c r="N9" s="32">
        <v>214</v>
      </c>
      <c r="O9" s="32">
        <v>210</v>
      </c>
      <c r="P9" s="32">
        <v>209</v>
      </c>
      <c r="Q9" s="32">
        <v>207</v>
      </c>
      <c r="R9" s="32">
        <v>207</v>
      </c>
      <c r="S9" s="32">
        <v>205</v>
      </c>
      <c r="T9" s="32">
        <v>204</v>
      </c>
      <c r="U9" s="32">
        <v>204</v>
      </c>
      <c r="V9" s="32">
        <v>201</v>
      </c>
      <c r="W9" s="32">
        <v>3205</v>
      </c>
      <c r="X9" s="32">
        <v>3295</v>
      </c>
      <c r="Y9" s="23">
        <v>15</v>
      </c>
      <c r="Z9" s="33">
        <v>213.66</v>
      </c>
      <c r="AA9" s="34">
        <v>281</v>
      </c>
      <c r="AB9" s="34">
        <v>59</v>
      </c>
      <c r="AC9" s="35"/>
    </row>
    <row r="10" spans="2:29" ht="24.75" customHeight="1">
      <c r="B10" s="9">
        <v>879</v>
      </c>
      <c r="C10" s="28">
        <v>4</v>
      </c>
      <c r="D10" s="29">
        <v>257</v>
      </c>
      <c r="E10" s="30" t="s">
        <v>79</v>
      </c>
      <c r="F10" s="31" t="s">
        <v>20</v>
      </c>
      <c r="G10" s="31">
        <v>0</v>
      </c>
      <c r="H10" s="32">
        <v>249</v>
      </c>
      <c r="I10" s="32">
        <v>244</v>
      </c>
      <c r="J10" s="32">
        <v>242</v>
      </c>
      <c r="K10" s="32">
        <v>230</v>
      </c>
      <c r="L10" s="32">
        <v>223</v>
      </c>
      <c r="M10" s="32">
        <v>217</v>
      </c>
      <c r="N10" s="32">
        <v>214</v>
      </c>
      <c r="O10" s="32">
        <v>213</v>
      </c>
      <c r="P10" s="32">
        <v>213</v>
      </c>
      <c r="Q10" s="32">
        <v>212</v>
      </c>
      <c r="R10" s="32">
        <v>210</v>
      </c>
      <c r="S10" s="32">
        <v>206</v>
      </c>
      <c r="T10" s="32">
        <v>205</v>
      </c>
      <c r="U10" s="32">
        <v>204</v>
      </c>
      <c r="V10" s="32">
        <v>204</v>
      </c>
      <c r="W10" s="32">
        <v>3286</v>
      </c>
      <c r="X10" s="32">
        <v>3286</v>
      </c>
      <c r="Y10" s="23">
        <v>15</v>
      </c>
      <c r="Z10" s="33">
        <v>219.06</v>
      </c>
      <c r="AA10" s="34">
        <v>9</v>
      </c>
      <c r="AB10" s="34">
        <v>42</v>
      </c>
      <c r="AC10" s="35"/>
    </row>
    <row r="11" spans="1:29" ht="24.75" customHeight="1">
      <c r="A11" s="37"/>
      <c r="B11" s="9">
        <v>837</v>
      </c>
      <c r="C11" s="28">
        <v>5</v>
      </c>
      <c r="D11" s="29">
        <v>70</v>
      </c>
      <c r="E11" s="30" t="s">
        <v>81</v>
      </c>
      <c r="F11" s="31" t="s">
        <v>21</v>
      </c>
      <c r="G11" s="31">
        <v>6</v>
      </c>
      <c r="H11" s="32">
        <v>234</v>
      </c>
      <c r="I11" s="32">
        <v>232</v>
      </c>
      <c r="J11" s="32">
        <v>225</v>
      </c>
      <c r="K11" s="32">
        <v>218</v>
      </c>
      <c r="L11" s="32">
        <v>216</v>
      </c>
      <c r="M11" s="32">
        <v>212</v>
      </c>
      <c r="N11" s="32">
        <v>212</v>
      </c>
      <c r="O11" s="32">
        <v>210</v>
      </c>
      <c r="P11" s="32">
        <v>204</v>
      </c>
      <c r="Q11" s="32">
        <v>202</v>
      </c>
      <c r="R11" s="32">
        <v>201</v>
      </c>
      <c r="S11" s="32">
        <v>200</v>
      </c>
      <c r="T11" s="32">
        <v>200</v>
      </c>
      <c r="U11" s="32">
        <v>195</v>
      </c>
      <c r="V11" s="32">
        <v>194</v>
      </c>
      <c r="W11" s="32">
        <v>3155</v>
      </c>
      <c r="X11" s="32">
        <v>3245</v>
      </c>
      <c r="Y11" s="23">
        <v>15</v>
      </c>
      <c r="Z11" s="33">
        <v>210.33</v>
      </c>
      <c r="AA11" s="34">
        <v>41</v>
      </c>
      <c r="AB11" s="34">
        <v>38</v>
      </c>
      <c r="AC11" s="38"/>
    </row>
    <row r="12" spans="2:29" ht="24.75" customHeight="1">
      <c r="B12" s="9">
        <v>767</v>
      </c>
      <c r="C12" s="28">
        <v>6</v>
      </c>
      <c r="D12" s="29">
        <v>5</v>
      </c>
      <c r="E12" s="30" t="s">
        <v>82</v>
      </c>
      <c r="F12" s="31" t="s">
        <v>21</v>
      </c>
      <c r="G12" s="31">
        <v>6</v>
      </c>
      <c r="H12" s="32">
        <v>223</v>
      </c>
      <c r="I12" s="32">
        <v>210</v>
      </c>
      <c r="J12" s="32">
        <v>207</v>
      </c>
      <c r="K12" s="32">
        <v>206</v>
      </c>
      <c r="L12" s="32">
        <v>204</v>
      </c>
      <c r="M12" s="32">
        <v>199</v>
      </c>
      <c r="N12" s="32">
        <v>196</v>
      </c>
      <c r="O12" s="32">
        <v>193</v>
      </c>
      <c r="P12" s="32">
        <v>187</v>
      </c>
      <c r="Q12" s="32">
        <v>187</v>
      </c>
      <c r="R12" s="32">
        <v>185</v>
      </c>
      <c r="S12" s="32">
        <v>184</v>
      </c>
      <c r="T12" s="32">
        <v>183</v>
      </c>
      <c r="U12" s="32">
        <v>182</v>
      </c>
      <c r="V12" s="32">
        <v>180</v>
      </c>
      <c r="W12" s="32">
        <v>2926</v>
      </c>
      <c r="X12" s="32">
        <v>3016</v>
      </c>
      <c r="Y12" s="23">
        <v>15</v>
      </c>
      <c r="Z12" s="33">
        <v>195.06</v>
      </c>
      <c r="AA12" s="34">
        <v>229</v>
      </c>
      <c r="AB12" s="34">
        <v>35</v>
      </c>
      <c r="AC12" s="35"/>
    </row>
    <row r="13" spans="2:29" ht="24.75" customHeight="1">
      <c r="B13" s="9">
        <v>635</v>
      </c>
      <c r="C13" s="28"/>
      <c r="D13" s="29"/>
      <c r="E13" s="30"/>
      <c r="F13" s="31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23"/>
      <c r="Z13" s="33"/>
      <c r="AA13" s="34"/>
      <c r="AB13" s="34"/>
      <c r="AC13" s="35"/>
    </row>
    <row r="14" spans="2:29" ht="19.5" customHeight="1">
      <c r="B14" s="9">
        <v>0</v>
      </c>
      <c r="C14" s="83" t="s">
        <v>71</v>
      </c>
      <c r="D14" s="84"/>
      <c r="E14" s="85"/>
      <c r="F14" s="86"/>
      <c r="G14" s="86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1"/>
      <c r="Z14" s="88"/>
      <c r="AA14" s="89"/>
      <c r="AB14" s="90"/>
      <c r="AC14" s="35"/>
    </row>
    <row r="15" spans="2:29" ht="19.5" customHeight="1">
      <c r="B15" s="9">
        <v>0</v>
      </c>
      <c r="C15" s="28">
        <v>1</v>
      </c>
      <c r="D15" s="29">
        <f>IF(C15="","",VLOOKUP(C15,'[1]Top15gamesOA'!B$6:D$35,3,FALSE))</f>
        <v>154</v>
      </c>
      <c r="E15" s="30" t="str">
        <f>IF(C15="","",VLOOKUP(C15,'[1]Top15gamesOA'!B$6:AA$35,4,FALSE))</f>
        <v>Zaldy Bacero</v>
      </c>
      <c r="F15" s="31" t="str">
        <f>IF($D15="","",VLOOKUP($D15,'[2]May2011toFeb2012ratings'!$D$9:$H$312,5,FALSE))</f>
        <v>O</v>
      </c>
      <c r="G15" s="31">
        <f>IF($D15="","",VLOOKUP($F15,$AE$7:$AF$8,2,FALSE))</f>
        <v>0</v>
      </c>
      <c r="H15" s="32">
        <f>IF($C15="","",VLOOKUP($C15,'[1]Top15gamesOA'!$B$6:$X$35,7,FALSE))</f>
        <v>268</v>
      </c>
      <c r="I15" s="32">
        <f>IF($C15="","",VLOOKUP($C15,'[1]Top15gamesOA'!$B$6:$X$35,8,FALSE))</f>
        <v>267</v>
      </c>
      <c r="J15" s="32">
        <f>IF($C15="","",VLOOKUP($C15,'[1]Top15gamesOA'!$B$6:$X$35,9,FALSE))</f>
        <v>264</v>
      </c>
      <c r="K15" s="32">
        <f>IF($C15="","",VLOOKUP($C15,'[1]Top15gamesOA'!$B$6:$X$35,10,FALSE))</f>
        <v>256</v>
      </c>
      <c r="L15" s="32">
        <f>IF($C15="","",VLOOKUP($C15,'[1]Top15gamesOA'!$B$6:$X$35,11,FALSE))</f>
        <v>248</v>
      </c>
      <c r="M15" s="32">
        <f>IF($C15="","",VLOOKUP($C15,'[1]Top15gamesOA'!$B$6:$X$35,12,FALSE))</f>
        <v>246</v>
      </c>
      <c r="N15" s="32">
        <f>IF($C15="","",VLOOKUP($C15,'[1]Top15gamesOA'!$B$6:$X$35,13,FALSE))</f>
        <v>246</v>
      </c>
      <c r="O15" s="32">
        <f>IF($C15="","",VLOOKUP($C15,'[1]Top15gamesOA'!$B$6:$X$35,14,FALSE))</f>
        <v>245</v>
      </c>
      <c r="P15" s="32">
        <f>IF($C15="","",VLOOKUP($C15,'[1]Top15gamesOA'!$B$6:$X$35,15,FALSE))</f>
        <v>245</v>
      </c>
      <c r="Q15" s="32">
        <f>IF($C15="","",VLOOKUP($C15,'[1]Top15gamesOA'!$B$6:$X$35,16,FALSE))</f>
        <v>244</v>
      </c>
      <c r="R15" s="32">
        <f>IF($C15="","",VLOOKUP($C15,'[1]Top15gamesOA'!$B$6:$X$35,17,FALSE))</f>
        <v>244</v>
      </c>
      <c r="S15" s="32">
        <f>IF($C15="","",VLOOKUP($C15,'[1]Top15gamesOA'!$B$6:$X$35,18,FALSE))</f>
        <v>239</v>
      </c>
      <c r="T15" s="32">
        <f>IF($C15="","",VLOOKUP($C15,'[1]Top15gamesOA'!$B$6:$X$35,19,FALSE))</f>
        <v>236</v>
      </c>
      <c r="U15" s="32">
        <f>IF($C15="","",VLOOKUP($C15,'[1]Top15gamesOA'!$B$6:$X$35,20,FALSE))</f>
        <v>236</v>
      </c>
      <c r="V15" s="32">
        <f>IF($C15="","",VLOOKUP($C15,'[1]Top15gamesOA'!$B$6:$X$35,21,FALSE))</f>
        <v>236</v>
      </c>
      <c r="W15" s="32">
        <f>IF(D15="","",SUM(H15:V15))</f>
        <v>3720</v>
      </c>
      <c r="X15" s="32">
        <f>IF(D15="","",IF(H15=0,0,H15+G15)+IF(I15=0,0,I15+G15)+IF(J15=0,0,J15+G15)+IF(K15=0,0,K15+G15)+IF(L15=0,0,L15+G15)+IF(M15=0,0,M15+G15)+IF(N15=0,0,N15+G15)+IF(O15=0,0,O15+G15)+IF(P15=0,0,P15+G15)+IF(Q15=0,0,Q15+G15)+IF(R15=0,0,R15+G15)+IF(S15=0,0,S15+G15)+IF(T15=0,0,T15+G15)+IF(U15=0,0,U15+G15)+IF(V15=0,0,V15+G15))</f>
        <v>3720</v>
      </c>
      <c r="Y15" s="23">
        <f>IF(D15="","",COUNTIF(H15:V15,"&gt;0"))</f>
        <v>15</v>
      </c>
      <c r="Z15" s="33">
        <f>IF(W15="","",ROUNDDOWN(W15/Y15,2))</f>
        <v>248</v>
      </c>
      <c r="AA15" s="34"/>
      <c r="AB15" s="34">
        <f>IF(D15="","",VLOOKUP($D15,'[1]TransfersheetOA'!$B$6:$E$35,4,FALSE))</f>
        <v>86</v>
      </c>
      <c r="AC15" s="35"/>
    </row>
    <row r="16" spans="2:29" ht="19.5" customHeight="1">
      <c r="B16" s="9">
        <v>0</v>
      </c>
      <c r="C16" s="28">
        <v>2</v>
      </c>
      <c r="D16" s="29">
        <v>88</v>
      </c>
      <c r="E16" s="30" t="s">
        <v>22</v>
      </c>
      <c r="F16" s="31" t="s">
        <v>21</v>
      </c>
      <c r="G16" s="31">
        <v>6</v>
      </c>
      <c r="H16" s="32">
        <v>258</v>
      </c>
      <c r="I16" s="32">
        <v>247</v>
      </c>
      <c r="J16" s="32">
        <v>235</v>
      </c>
      <c r="K16" s="32">
        <v>233</v>
      </c>
      <c r="L16" s="32">
        <v>232</v>
      </c>
      <c r="M16" s="32">
        <v>231</v>
      </c>
      <c r="N16" s="32">
        <v>231</v>
      </c>
      <c r="O16" s="32">
        <v>230</v>
      </c>
      <c r="P16" s="32">
        <v>229</v>
      </c>
      <c r="Q16" s="32">
        <v>229</v>
      </c>
      <c r="R16" s="32">
        <v>228</v>
      </c>
      <c r="S16" s="32">
        <v>228</v>
      </c>
      <c r="T16" s="32">
        <v>226</v>
      </c>
      <c r="U16" s="32">
        <v>226</v>
      </c>
      <c r="V16" s="32">
        <v>223</v>
      </c>
      <c r="W16" s="32">
        <v>3486</v>
      </c>
      <c r="X16" s="32">
        <v>3576</v>
      </c>
      <c r="Y16" s="23">
        <v>15</v>
      </c>
      <c r="Z16" s="33">
        <v>232.4</v>
      </c>
      <c r="AA16" s="34">
        <v>144</v>
      </c>
      <c r="AB16" s="34">
        <v>199</v>
      </c>
      <c r="AC16" s="35"/>
    </row>
    <row r="17" spans="2:29" ht="19.5" customHeight="1">
      <c r="B17" s="9">
        <v>0</v>
      </c>
      <c r="C17" s="28" t="s">
        <v>23</v>
      </c>
      <c r="D17" s="29" t="s">
        <v>23</v>
      </c>
      <c r="E17" s="30" t="s">
        <v>23</v>
      </c>
      <c r="F17" s="31" t="s">
        <v>23</v>
      </c>
      <c r="G17" s="30"/>
      <c r="H17" s="32" t="s">
        <v>23</v>
      </c>
      <c r="I17" s="32" t="s">
        <v>23</v>
      </c>
      <c r="J17" s="32" t="s">
        <v>23</v>
      </c>
      <c r="K17" s="32" t="s">
        <v>23</v>
      </c>
      <c r="L17" s="32" t="s">
        <v>23</v>
      </c>
      <c r="M17" s="32" t="s">
        <v>23</v>
      </c>
      <c r="N17" s="32" t="s">
        <v>23</v>
      </c>
      <c r="O17" s="32" t="s">
        <v>23</v>
      </c>
      <c r="P17" s="32" t="s">
        <v>23</v>
      </c>
      <c r="Q17" s="32" t="s">
        <v>23</v>
      </c>
      <c r="R17" s="32" t="s">
        <v>23</v>
      </c>
      <c r="S17" s="32" t="s">
        <v>23</v>
      </c>
      <c r="T17" s="32" t="s">
        <v>23</v>
      </c>
      <c r="U17" s="32" t="s">
        <v>23</v>
      </c>
      <c r="V17" s="32" t="s">
        <v>23</v>
      </c>
      <c r="W17" s="32" t="s">
        <v>23</v>
      </c>
      <c r="X17" s="32" t="s">
        <v>23</v>
      </c>
      <c r="Y17" s="23" t="s">
        <v>23</v>
      </c>
      <c r="Z17" s="33" t="s">
        <v>23</v>
      </c>
      <c r="AA17" s="34" t="s">
        <v>23</v>
      </c>
      <c r="AB17" s="34" t="s">
        <v>23</v>
      </c>
      <c r="AC17" s="35"/>
    </row>
    <row r="18" spans="2:29" ht="19.5" customHeight="1">
      <c r="B18" s="9">
        <v>0</v>
      </c>
      <c r="C18" s="49"/>
      <c r="D18" s="50"/>
      <c r="E18" s="51"/>
      <c r="F18" s="51"/>
      <c r="G18" s="51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  <c r="Z18" s="54"/>
      <c r="AA18" s="54"/>
      <c r="AB18" s="55"/>
      <c r="AC18" s="35"/>
    </row>
    <row r="19" spans="2:29" ht="19.5" customHeight="1">
      <c r="B19" s="9">
        <v>0</v>
      </c>
      <c r="C19" s="56"/>
      <c r="D19" s="57"/>
      <c r="E19" s="58"/>
      <c r="F19" s="58"/>
      <c r="G19" s="58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  <c r="Z19" s="61"/>
      <c r="AA19" s="61"/>
      <c r="AB19" s="62"/>
      <c r="AC19" s="35"/>
    </row>
    <row r="20" spans="3:24" s="37" customFormat="1" ht="19.5" customHeight="1">
      <c r="C20" s="63"/>
      <c r="D20" s="6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6"/>
      <c r="X20" s="76"/>
    </row>
    <row r="21" spans="5:24" ht="19.5" customHeight="1"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  <c r="X21" s="76"/>
    </row>
    <row r="22" spans="5:24" ht="19.5" customHeight="1"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6"/>
      <c r="X22" s="76"/>
    </row>
    <row r="23" spans="5:24" ht="19.5" customHeight="1"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6"/>
      <c r="X23" s="76"/>
    </row>
    <row r="24" spans="5:24" ht="19.5" customHeight="1"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6"/>
      <c r="X24" s="76"/>
    </row>
    <row r="25" spans="5:24" ht="19.5" customHeight="1"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6"/>
      <c r="X25" s="76"/>
    </row>
    <row r="26" spans="5:24" ht="19.5" customHeight="1"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6"/>
      <c r="X26" s="76"/>
    </row>
    <row r="27" spans="5:24" ht="19.5" customHeight="1"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6"/>
      <c r="X27" s="76"/>
    </row>
    <row r="28" spans="5:24" ht="19.5" customHeight="1"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6"/>
      <c r="X28" s="76"/>
    </row>
    <row r="29" spans="5:24" ht="19.5" customHeight="1"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6"/>
      <c r="X29" s="76"/>
    </row>
    <row r="30" spans="5:24" ht="19.5" customHeight="1"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6"/>
    </row>
    <row r="31" spans="5:24" ht="19.5" customHeight="1"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6"/>
      <c r="X31" s="76"/>
    </row>
    <row r="32" spans="5:24" ht="19.5" customHeight="1"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6"/>
      <c r="X32" s="76"/>
    </row>
    <row r="33" spans="5:7" ht="19.5" customHeight="1">
      <c r="E33" s="75"/>
      <c r="F33" s="75"/>
      <c r="G33" s="75"/>
    </row>
  </sheetData>
  <sheetProtection/>
  <mergeCells count="3">
    <mergeCell ref="C5:C6"/>
    <mergeCell ref="D5:D6"/>
    <mergeCell ref="E5:E6"/>
  </mergeCells>
  <conditionalFormatting sqref="H18:V19">
    <cfRule type="cellIs" priority="41" dxfId="20" operator="between" stopIfTrue="1">
      <formula>200</formula>
      <formula>230</formula>
    </cfRule>
    <cfRule type="cellIs" priority="42" dxfId="19" operator="between" stopIfTrue="1">
      <formula>231</formula>
      <formula>250</formula>
    </cfRule>
    <cfRule type="cellIs" priority="43" dxfId="8" operator="between" stopIfTrue="1">
      <formula>250</formula>
      <formula>300</formula>
    </cfRule>
  </conditionalFormatting>
  <conditionalFormatting sqref="T7:V17">
    <cfRule type="cellIs" priority="38" dxfId="4" operator="between" stopIfTrue="1">
      <formula>200</formula>
      <formula>230</formula>
    </cfRule>
    <cfRule type="cellIs" priority="39" dxfId="3" operator="between" stopIfTrue="1">
      <formula>231</formula>
      <formula>250</formula>
    </cfRule>
    <cfRule type="cellIs" priority="40" dxfId="8" operator="between" stopIfTrue="1">
      <formula>250</formula>
      <formula>300</formula>
    </cfRule>
  </conditionalFormatting>
  <conditionalFormatting sqref="H7:V17">
    <cfRule type="cellIs" priority="35" dxfId="4" operator="between" stopIfTrue="1">
      <formula>200</formula>
      <formula>230</formula>
    </cfRule>
    <cfRule type="cellIs" priority="36" dxfId="3" operator="between" stopIfTrue="1">
      <formula>231</formula>
      <formula>250</formula>
    </cfRule>
    <cfRule type="cellIs" priority="37" dxfId="2" operator="between" stopIfTrue="1">
      <formula>250</formula>
      <formula>300</formula>
    </cfRule>
  </conditionalFormatting>
  <conditionalFormatting sqref="H18:S19">
    <cfRule type="cellIs" priority="32" dxfId="20" operator="between" stopIfTrue="1">
      <formula>200</formula>
      <formula>230</formula>
    </cfRule>
    <cfRule type="cellIs" priority="33" dxfId="19" operator="between" stopIfTrue="1">
      <formula>231</formula>
      <formula>250</formula>
    </cfRule>
    <cfRule type="cellIs" priority="34" dxfId="8" operator="between" stopIfTrue="1">
      <formula>250</formula>
      <formula>300</formula>
    </cfRule>
  </conditionalFormatting>
  <conditionalFormatting sqref="AB7:AB17">
    <cfRule type="cellIs" priority="25" dxfId="0" operator="greaterThanOrEqual" stopIfTrue="1">
      <formula>40</formula>
    </cfRule>
  </conditionalFormatting>
  <conditionalFormatting sqref="H18:S19">
    <cfRule type="cellIs" priority="22" dxfId="20" operator="between" stopIfTrue="1">
      <formula>200</formula>
      <formula>230</formula>
    </cfRule>
    <cfRule type="cellIs" priority="23" dxfId="19" operator="between" stopIfTrue="1">
      <formula>231</formula>
      <formula>250</formula>
    </cfRule>
    <cfRule type="cellIs" priority="24" dxfId="8" operator="between" stopIfTrue="1">
      <formula>250</formula>
      <formula>300</formula>
    </cfRule>
  </conditionalFormatting>
  <conditionalFormatting sqref="T15:V15">
    <cfRule type="cellIs" priority="5" dxfId="4" operator="between" stopIfTrue="1">
      <formula>200</formula>
      <formula>230</formula>
    </cfRule>
    <cfRule type="cellIs" priority="6" dxfId="3" operator="between" stopIfTrue="1">
      <formula>231</formula>
      <formula>250</formula>
    </cfRule>
    <cfRule type="cellIs" priority="7" dxfId="8" operator="between" stopIfTrue="1">
      <formula>250</formula>
      <formula>300</formula>
    </cfRule>
  </conditionalFormatting>
  <conditionalFormatting sqref="H15:V15">
    <cfRule type="cellIs" priority="2" dxfId="4" operator="between" stopIfTrue="1">
      <formula>200</formula>
      <formula>230</formula>
    </cfRule>
    <cfRule type="cellIs" priority="3" dxfId="3" operator="between" stopIfTrue="1">
      <formula>231</formula>
      <formula>250</formula>
    </cfRule>
    <cfRule type="cellIs" priority="4" dxfId="2" operator="between" stopIfTrue="1">
      <formula>250</formula>
      <formula>300</formula>
    </cfRule>
  </conditionalFormatting>
  <conditionalFormatting sqref="AB15">
    <cfRule type="cellIs" priority="1" dxfId="0" operator="greaterThanOrEqual" stopIfTrue="1">
      <formula>40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39"/>
  <sheetViews>
    <sheetView showGridLines="0" zoomScalePageLayoutView="0" workbookViewId="0" topLeftCell="A4">
      <selection activeCell="D21" sqref="D21:Y21"/>
    </sheetView>
  </sheetViews>
  <sheetFormatPr defaultColWidth="9.140625" defaultRowHeight="19.5" customHeight="1"/>
  <cols>
    <col min="3" max="3" width="3.8515625" style="67" bestFit="1" customWidth="1"/>
    <col min="4" max="4" width="3.8515625" style="63" customWidth="1"/>
    <col min="5" max="5" width="15.140625" style="37" bestFit="1" customWidth="1"/>
    <col min="6" max="20" width="5.28125" style="0" customWidth="1"/>
    <col min="21" max="21" width="7.140625" style="9" bestFit="1" customWidth="1"/>
    <col min="22" max="22" width="4.7109375" style="0" customWidth="1"/>
    <col min="23" max="23" width="6.7109375" style="0" bestFit="1" customWidth="1"/>
    <col min="24" max="24" width="5.140625" style="0" bestFit="1" customWidth="1"/>
    <col min="25" max="25" width="5.00390625" style="0" bestFit="1" customWidth="1"/>
  </cols>
  <sheetData>
    <row r="2" spans="3:21" ht="19.5" customHeight="1">
      <c r="C2" s="1" t="s">
        <v>0</v>
      </c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3:21" ht="19.5" customHeight="1">
      <c r="C3" s="3" t="s">
        <v>1</v>
      </c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9.5" customHeight="1">
      <c r="C4" s="5" t="s">
        <v>24</v>
      </c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5" ht="19.5" customHeight="1">
      <c r="B5" s="9" t="s">
        <v>3</v>
      </c>
      <c r="C5" s="113" t="s">
        <v>4</v>
      </c>
      <c r="D5" s="115" t="s">
        <v>5</v>
      </c>
      <c r="E5" s="117" t="s">
        <v>6</v>
      </c>
      <c r="F5" s="11" t="s">
        <v>7</v>
      </c>
      <c r="G5" s="12"/>
      <c r="H5" s="12"/>
      <c r="I5" s="12"/>
      <c r="J5" s="13"/>
      <c r="K5" s="13" t="s">
        <v>8</v>
      </c>
      <c r="L5" s="77">
        <f>OA!N5</f>
        <v>41231</v>
      </c>
      <c r="M5" s="78"/>
      <c r="N5" s="79"/>
      <c r="O5" s="78"/>
      <c r="P5" s="78"/>
      <c r="Q5" s="78"/>
      <c r="R5" s="78"/>
      <c r="S5" s="78"/>
      <c r="T5" s="78"/>
      <c r="U5" s="15" t="s">
        <v>9</v>
      </c>
      <c r="V5" s="17"/>
      <c r="W5" s="18" t="s">
        <v>10</v>
      </c>
      <c r="X5" s="18"/>
      <c r="Y5" s="19" t="s">
        <v>11</v>
      </c>
    </row>
    <row r="6" spans="2:25" ht="21.75" customHeight="1">
      <c r="B6" s="9" t="s">
        <v>12</v>
      </c>
      <c r="C6" s="114"/>
      <c r="D6" s="116"/>
      <c r="E6" s="118"/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2" t="s">
        <v>3</v>
      </c>
      <c r="V6" s="23" t="s">
        <v>16</v>
      </c>
      <c r="W6" s="24" t="s">
        <v>17</v>
      </c>
      <c r="X6" s="26" t="s">
        <v>18</v>
      </c>
      <c r="Y6" s="26" t="s">
        <v>19</v>
      </c>
    </row>
    <row r="7" spans="2:26" s="27" customFormat="1" ht="21.75" customHeight="1">
      <c r="B7" s="9">
        <v>1943</v>
      </c>
      <c r="C7" s="28">
        <v>1</v>
      </c>
      <c r="D7" s="29">
        <v>235</v>
      </c>
      <c r="E7" s="30" t="s">
        <v>29</v>
      </c>
      <c r="F7" s="32">
        <v>261</v>
      </c>
      <c r="G7" s="32">
        <v>248</v>
      </c>
      <c r="H7" s="32">
        <v>246</v>
      </c>
      <c r="I7" s="32">
        <v>246</v>
      </c>
      <c r="J7" s="32">
        <v>239</v>
      </c>
      <c r="K7" s="32">
        <v>237</v>
      </c>
      <c r="L7" s="32">
        <v>237</v>
      </c>
      <c r="M7" s="32">
        <v>232</v>
      </c>
      <c r="N7" s="32">
        <v>232</v>
      </c>
      <c r="O7" s="32">
        <v>230</v>
      </c>
      <c r="P7" s="32">
        <v>225</v>
      </c>
      <c r="Q7" s="32">
        <v>224</v>
      </c>
      <c r="R7" s="32">
        <v>223</v>
      </c>
      <c r="S7" s="32">
        <v>222</v>
      </c>
      <c r="T7" s="32">
        <v>221</v>
      </c>
      <c r="U7" s="32">
        <v>3523</v>
      </c>
      <c r="V7" s="23">
        <v>15</v>
      </c>
      <c r="W7" s="33">
        <v>234.86</v>
      </c>
      <c r="X7" s="48"/>
      <c r="Y7" s="34">
        <v>89</v>
      </c>
      <c r="Z7" s="35"/>
    </row>
    <row r="8" spans="2:26" ht="21.75" customHeight="1">
      <c r="B8" s="9">
        <v>1936</v>
      </c>
      <c r="C8" s="28">
        <v>2</v>
      </c>
      <c r="D8" s="29">
        <v>21</v>
      </c>
      <c r="E8" s="30" t="s">
        <v>25</v>
      </c>
      <c r="F8" s="68">
        <v>265</v>
      </c>
      <c r="G8" s="32">
        <v>248</v>
      </c>
      <c r="H8" s="32">
        <v>244</v>
      </c>
      <c r="I8" s="32">
        <v>237</v>
      </c>
      <c r="J8" s="32">
        <v>234</v>
      </c>
      <c r="K8" s="32">
        <v>233</v>
      </c>
      <c r="L8" s="32">
        <v>227</v>
      </c>
      <c r="M8" s="32">
        <v>224</v>
      </c>
      <c r="N8" s="32">
        <v>224</v>
      </c>
      <c r="O8" s="32">
        <v>222</v>
      </c>
      <c r="P8" s="32">
        <v>222</v>
      </c>
      <c r="Q8" s="32">
        <v>221</v>
      </c>
      <c r="R8" s="32">
        <v>221</v>
      </c>
      <c r="S8" s="32">
        <v>217</v>
      </c>
      <c r="T8" s="32">
        <v>217</v>
      </c>
      <c r="U8" s="32">
        <v>3456</v>
      </c>
      <c r="V8" s="23">
        <v>15</v>
      </c>
      <c r="W8" s="33">
        <v>230.4</v>
      </c>
      <c r="X8" s="34">
        <v>67</v>
      </c>
      <c r="Y8" s="34">
        <v>216</v>
      </c>
      <c r="Z8" s="35"/>
    </row>
    <row r="9" spans="2:26" ht="21.75" customHeight="1">
      <c r="B9" s="9">
        <v>1841</v>
      </c>
      <c r="C9" s="28">
        <v>3</v>
      </c>
      <c r="D9" s="29">
        <v>14</v>
      </c>
      <c r="E9" s="30" t="s">
        <v>26</v>
      </c>
      <c r="F9" s="32">
        <v>247</v>
      </c>
      <c r="G9" s="32">
        <v>246</v>
      </c>
      <c r="H9" s="32">
        <v>244</v>
      </c>
      <c r="I9" s="32">
        <v>235</v>
      </c>
      <c r="J9" s="32">
        <v>231</v>
      </c>
      <c r="K9" s="32">
        <v>228</v>
      </c>
      <c r="L9" s="32">
        <v>224</v>
      </c>
      <c r="M9" s="32">
        <v>224</v>
      </c>
      <c r="N9" s="32">
        <v>222</v>
      </c>
      <c r="O9" s="32">
        <v>222</v>
      </c>
      <c r="P9" s="32">
        <v>215</v>
      </c>
      <c r="Q9" s="32">
        <v>214</v>
      </c>
      <c r="R9" s="32">
        <v>214</v>
      </c>
      <c r="S9" s="32">
        <v>214</v>
      </c>
      <c r="T9" s="32">
        <v>214</v>
      </c>
      <c r="U9" s="32">
        <v>3394</v>
      </c>
      <c r="V9" s="23">
        <v>15</v>
      </c>
      <c r="W9" s="33">
        <v>226.26</v>
      </c>
      <c r="X9" s="34">
        <v>62</v>
      </c>
      <c r="Y9" s="34">
        <v>170</v>
      </c>
      <c r="Z9" s="35"/>
    </row>
    <row r="10" spans="2:26" ht="21.75" customHeight="1">
      <c r="B10" s="9">
        <v>1795</v>
      </c>
      <c r="C10" s="28">
        <v>4</v>
      </c>
      <c r="D10" s="29">
        <v>135</v>
      </c>
      <c r="E10" s="30" t="s">
        <v>31</v>
      </c>
      <c r="F10" s="32">
        <v>268</v>
      </c>
      <c r="G10" s="32">
        <v>255</v>
      </c>
      <c r="H10" s="32">
        <v>235</v>
      </c>
      <c r="I10" s="32">
        <v>233</v>
      </c>
      <c r="J10" s="32">
        <v>225</v>
      </c>
      <c r="K10" s="32">
        <v>219</v>
      </c>
      <c r="L10" s="32">
        <v>219</v>
      </c>
      <c r="M10" s="32">
        <v>216</v>
      </c>
      <c r="N10" s="32">
        <v>216</v>
      </c>
      <c r="O10" s="32">
        <v>215</v>
      </c>
      <c r="P10" s="32">
        <v>214</v>
      </c>
      <c r="Q10" s="32">
        <v>212</v>
      </c>
      <c r="R10" s="32">
        <v>212</v>
      </c>
      <c r="S10" s="32">
        <v>209</v>
      </c>
      <c r="T10" s="32">
        <v>206</v>
      </c>
      <c r="U10" s="32">
        <v>3354</v>
      </c>
      <c r="V10" s="23">
        <v>15</v>
      </c>
      <c r="W10" s="33">
        <v>223.6</v>
      </c>
      <c r="X10" s="34">
        <v>40</v>
      </c>
      <c r="Y10" s="34">
        <v>113</v>
      </c>
      <c r="Z10" s="35"/>
    </row>
    <row r="11" spans="1:30" ht="21.75" customHeight="1">
      <c r="A11" s="37"/>
      <c r="B11" s="9">
        <v>1697</v>
      </c>
      <c r="C11" s="28">
        <v>5</v>
      </c>
      <c r="D11" s="29">
        <v>259</v>
      </c>
      <c r="E11" s="30" t="s">
        <v>32</v>
      </c>
      <c r="F11" s="32">
        <v>234</v>
      </c>
      <c r="G11" s="32">
        <v>232</v>
      </c>
      <c r="H11" s="32">
        <v>225</v>
      </c>
      <c r="I11" s="32">
        <v>224</v>
      </c>
      <c r="J11" s="32">
        <v>224</v>
      </c>
      <c r="K11" s="32">
        <v>223</v>
      </c>
      <c r="L11" s="32">
        <v>223</v>
      </c>
      <c r="M11" s="32">
        <v>219</v>
      </c>
      <c r="N11" s="32">
        <v>215</v>
      </c>
      <c r="O11" s="32">
        <v>214</v>
      </c>
      <c r="P11" s="32">
        <v>214</v>
      </c>
      <c r="Q11" s="32">
        <v>213</v>
      </c>
      <c r="R11" s="32">
        <v>211</v>
      </c>
      <c r="S11" s="32">
        <v>211</v>
      </c>
      <c r="T11" s="32">
        <v>209</v>
      </c>
      <c r="U11" s="32">
        <v>3291</v>
      </c>
      <c r="V11" s="23">
        <v>15</v>
      </c>
      <c r="W11" s="33">
        <v>219.4</v>
      </c>
      <c r="X11" s="34">
        <v>63</v>
      </c>
      <c r="Y11" s="34">
        <v>71</v>
      </c>
      <c r="Z11" s="38"/>
      <c r="AD11">
        <v>75</v>
      </c>
    </row>
    <row r="12" spans="2:26" ht="21.75" customHeight="1">
      <c r="B12" s="9">
        <v>1689</v>
      </c>
      <c r="C12" s="28">
        <v>6</v>
      </c>
      <c r="D12" s="29">
        <v>130</v>
      </c>
      <c r="E12" s="30" t="s">
        <v>28</v>
      </c>
      <c r="F12" s="32">
        <v>246</v>
      </c>
      <c r="G12" s="32">
        <v>236</v>
      </c>
      <c r="H12" s="32">
        <v>224</v>
      </c>
      <c r="I12" s="32">
        <v>224</v>
      </c>
      <c r="J12" s="32">
        <v>220</v>
      </c>
      <c r="K12" s="32">
        <v>220</v>
      </c>
      <c r="L12" s="32">
        <v>219</v>
      </c>
      <c r="M12" s="32">
        <v>218</v>
      </c>
      <c r="N12" s="32">
        <v>214</v>
      </c>
      <c r="O12" s="32">
        <v>212</v>
      </c>
      <c r="P12" s="32">
        <v>208</v>
      </c>
      <c r="Q12" s="32">
        <v>204</v>
      </c>
      <c r="R12" s="32">
        <v>203</v>
      </c>
      <c r="S12" s="32">
        <v>202</v>
      </c>
      <c r="T12" s="32">
        <v>201</v>
      </c>
      <c r="U12" s="32">
        <v>3251</v>
      </c>
      <c r="V12" s="23">
        <v>15</v>
      </c>
      <c r="W12" s="33">
        <v>216.73</v>
      </c>
      <c r="X12" s="34">
        <v>40</v>
      </c>
      <c r="Y12" s="34">
        <v>77</v>
      </c>
      <c r="Z12" s="35"/>
    </row>
    <row r="13" spans="2:26" ht="21.75" customHeight="1">
      <c r="B13" s="9">
        <v>1795</v>
      </c>
      <c r="C13" s="39">
        <v>7</v>
      </c>
      <c r="D13" s="40">
        <v>144</v>
      </c>
      <c r="E13" s="41" t="s">
        <v>72</v>
      </c>
      <c r="F13" s="43">
        <v>237</v>
      </c>
      <c r="G13" s="43">
        <v>234</v>
      </c>
      <c r="H13" s="43">
        <v>223</v>
      </c>
      <c r="I13" s="43">
        <v>220</v>
      </c>
      <c r="J13" s="43">
        <v>214</v>
      </c>
      <c r="K13" s="43">
        <v>214</v>
      </c>
      <c r="L13" s="43">
        <v>213</v>
      </c>
      <c r="M13" s="43">
        <v>213</v>
      </c>
      <c r="N13" s="43">
        <v>212</v>
      </c>
      <c r="O13" s="43">
        <v>212</v>
      </c>
      <c r="P13" s="43">
        <v>211</v>
      </c>
      <c r="Q13" s="43">
        <v>207</v>
      </c>
      <c r="R13" s="43">
        <v>206</v>
      </c>
      <c r="S13" s="43">
        <v>203</v>
      </c>
      <c r="T13" s="43">
        <v>202</v>
      </c>
      <c r="U13" s="43">
        <v>3221</v>
      </c>
      <c r="V13" s="44">
        <v>15</v>
      </c>
      <c r="W13" s="45">
        <v>214.73</v>
      </c>
      <c r="X13" s="46">
        <v>30</v>
      </c>
      <c r="Y13" s="46">
        <v>62</v>
      </c>
      <c r="Z13" s="35"/>
    </row>
    <row r="14" spans="2:26" ht="21.75" customHeight="1">
      <c r="B14" s="9">
        <v>1666</v>
      </c>
      <c r="C14" s="28">
        <v>8</v>
      </c>
      <c r="D14" s="29">
        <v>42</v>
      </c>
      <c r="E14" s="30" t="s">
        <v>30</v>
      </c>
      <c r="F14" s="32">
        <v>235</v>
      </c>
      <c r="G14" s="32">
        <v>235</v>
      </c>
      <c r="H14" s="32">
        <v>220</v>
      </c>
      <c r="I14" s="32">
        <v>217</v>
      </c>
      <c r="J14" s="32">
        <v>211</v>
      </c>
      <c r="K14" s="32">
        <v>209</v>
      </c>
      <c r="L14" s="32">
        <v>206</v>
      </c>
      <c r="M14" s="32">
        <v>206</v>
      </c>
      <c r="N14" s="32">
        <v>206</v>
      </c>
      <c r="O14" s="32">
        <v>203</v>
      </c>
      <c r="P14" s="32">
        <v>202</v>
      </c>
      <c r="Q14" s="32">
        <v>201</v>
      </c>
      <c r="R14" s="32">
        <v>198</v>
      </c>
      <c r="S14" s="32">
        <v>196</v>
      </c>
      <c r="T14" s="32">
        <v>196</v>
      </c>
      <c r="U14" s="32">
        <v>3141</v>
      </c>
      <c r="V14" s="23">
        <v>15</v>
      </c>
      <c r="W14" s="33">
        <v>209.4</v>
      </c>
      <c r="X14" s="34">
        <v>80</v>
      </c>
      <c r="Y14" s="34">
        <v>66</v>
      </c>
      <c r="Z14" s="35"/>
    </row>
    <row r="15" spans="2:26" ht="21.75" customHeight="1">
      <c r="B15" s="9">
        <v>1618</v>
      </c>
      <c r="C15" s="28">
        <v>9</v>
      </c>
      <c r="D15" s="29">
        <v>40</v>
      </c>
      <c r="E15" s="30" t="s">
        <v>27</v>
      </c>
      <c r="F15" s="32">
        <v>247</v>
      </c>
      <c r="G15" s="32">
        <v>227</v>
      </c>
      <c r="H15" s="32">
        <v>225</v>
      </c>
      <c r="I15" s="32">
        <v>222</v>
      </c>
      <c r="J15" s="32">
        <v>215</v>
      </c>
      <c r="K15" s="32">
        <v>204</v>
      </c>
      <c r="L15" s="32">
        <v>204</v>
      </c>
      <c r="M15" s="32">
        <v>203</v>
      </c>
      <c r="N15" s="32">
        <v>201</v>
      </c>
      <c r="O15" s="32">
        <v>200</v>
      </c>
      <c r="P15" s="32">
        <v>196</v>
      </c>
      <c r="Q15" s="32">
        <v>191</v>
      </c>
      <c r="R15" s="32">
        <v>190</v>
      </c>
      <c r="S15" s="32">
        <v>188</v>
      </c>
      <c r="T15" s="32">
        <v>187</v>
      </c>
      <c r="U15" s="32">
        <v>3100</v>
      </c>
      <c r="V15" s="23">
        <v>15</v>
      </c>
      <c r="W15" s="33">
        <v>206.66</v>
      </c>
      <c r="X15" s="34">
        <v>41</v>
      </c>
      <c r="Y15" s="34">
        <v>48</v>
      </c>
      <c r="Z15" s="35"/>
    </row>
    <row r="16" spans="2:26" ht="21.75" customHeight="1">
      <c r="B16" s="9">
        <v>1411</v>
      </c>
      <c r="C16" s="28">
        <v>10</v>
      </c>
      <c r="D16" s="29">
        <v>37</v>
      </c>
      <c r="E16" s="30" t="s">
        <v>73</v>
      </c>
      <c r="F16" s="32">
        <v>236</v>
      </c>
      <c r="G16" s="32">
        <v>201</v>
      </c>
      <c r="H16" s="32">
        <v>192</v>
      </c>
      <c r="I16" s="32">
        <v>190</v>
      </c>
      <c r="J16" s="32">
        <v>189</v>
      </c>
      <c r="K16" s="32">
        <v>188</v>
      </c>
      <c r="L16" s="32">
        <v>187</v>
      </c>
      <c r="M16" s="32">
        <v>181</v>
      </c>
      <c r="N16" s="32">
        <v>178</v>
      </c>
      <c r="O16" s="32">
        <v>177</v>
      </c>
      <c r="P16" s="32">
        <v>176</v>
      </c>
      <c r="Q16" s="32">
        <v>176</v>
      </c>
      <c r="R16" s="32">
        <v>173</v>
      </c>
      <c r="S16" s="32">
        <v>173</v>
      </c>
      <c r="T16" s="32">
        <v>172</v>
      </c>
      <c r="U16" s="32">
        <v>2789</v>
      </c>
      <c r="V16" s="23">
        <v>15</v>
      </c>
      <c r="W16" s="33">
        <v>185.93</v>
      </c>
      <c r="X16" s="47">
        <v>311</v>
      </c>
      <c r="Y16" s="47">
        <v>42</v>
      </c>
      <c r="Z16" s="35"/>
    </row>
    <row r="17" spans="2:26" ht="21.75" customHeight="1">
      <c r="B17" s="9">
        <v>1308</v>
      </c>
      <c r="C17" s="28">
        <v>11</v>
      </c>
      <c r="D17" s="29">
        <v>109</v>
      </c>
      <c r="E17" s="30" t="s">
        <v>84</v>
      </c>
      <c r="F17" s="32">
        <v>203</v>
      </c>
      <c r="G17" s="32">
        <v>202</v>
      </c>
      <c r="H17" s="32">
        <v>194</v>
      </c>
      <c r="I17" s="32">
        <v>189</v>
      </c>
      <c r="J17" s="32">
        <v>185</v>
      </c>
      <c r="K17" s="32">
        <v>167</v>
      </c>
      <c r="L17" s="32">
        <v>158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1298</v>
      </c>
      <c r="V17" s="23">
        <v>7</v>
      </c>
      <c r="W17" s="33">
        <v>185.42</v>
      </c>
      <c r="X17" s="34">
        <v>357</v>
      </c>
      <c r="Y17" s="34">
        <v>7</v>
      </c>
      <c r="Z17" s="35"/>
    </row>
    <row r="18" spans="2:26" ht="21.75" customHeight="1">
      <c r="B18" s="9">
        <v>745</v>
      </c>
      <c r="C18" s="28">
        <v>12</v>
      </c>
      <c r="D18" s="29"/>
      <c r="E18" s="30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23"/>
      <c r="W18" s="33"/>
      <c r="X18" s="34"/>
      <c r="Y18" s="34"/>
      <c r="Z18" s="35"/>
    </row>
    <row r="19" spans="2:26" ht="16.5" customHeight="1">
      <c r="B19" s="9">
        <v>0</v>
      </c>
      <c r="C19" s="83" t="s">
        <v>71</v>
      </c>
      <c r="D19" s="84"/>
      <c r="E19" s="85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1"/>
      <c r="W19" s="88"/>
      <c r="X19" s="88"/>
      <c r="Y19" s="90"/>
      <c r="Z19" s="35"/>
    </row>
    <row r="20" spans="2:26" ht="16.5" customHeight="1">
      <c r="B20" s="9">
        <v>0</v>
      </c>
      <c r="C20" s="28">
        <v>1</v>
      </c>
      <c r="D20" s="29">
        <v>235</v>
      </c>
      <c r="E20" s="30" t="s">
        <v>29</v>
      </c>
      <c r="F20" s="32">
        <v>261</v>
      </c>
      <c r="G20" s="32">
        <v>248</v>
      </c>
      <c r="H20" s="32">
        <v>246</v>
      </c>
      <c r="I20" s="32">
        <v>246</v>
      </c>
      <c r="J20" s="32">
        <v>239</v>
      </c>
      <c r="K20" s="32">
        <v>237</v>
      </c>
      <c r="L20" s="32">
        <v>237</v>
      </c>
      <c r="M20" s="32">
        <v>232</v>
      </c>
      <c r="N20" s="32">
        <v>232</v>
      </c>
      <c r="O20" s="32">
        <v>230</v>
      </c>
      <c r="P20" s="32">
        <v>225</v>
      </c>
      <c r="Q20" s="32">
        <v>224</v>
      </c>
      <c r="R20" s="32">
        <v>223</v>
      </c>
      <c r="S20" s="32">
        <v>222</v>
      </c>
      <c r="T20" s="32">
        <v>221</v>
      </c>
      <c r="U20" s="32">
        <v>3523</v>
      </c>
      <c r="V20" s="23">
        <v>15</v>
      </c>
      <c r="W20" s="33">
        <v>234.86</v>
      </c>
      <c r="X20" s="33"/>
      <c r="Y20" s="112">
        <v>89</v>
      </c>
      <c r="Z20" s="35"/>
    </row>
    <row r="21" spans="2:26" ht="16.5" customHeight="1">
      <c r="B21" s="9">
        <v>0</v>
      </c>
      <c r="C21" s="28">
        <v>2</v>
      </c>
      <c r="D21" s="29">
        <v>21</v>
      </c>
      <c r="E21" s="30" t="s">
        <v>25</v>
      </c>
      <c r="F21" s="32">
        <v>265</v>
      </c>
      <c r="G21" s="32">
        <v>248</v>
      </c>
      <c r="H21" s="32">
        <v>244</v>
      </c>
      <c r="I21" s="32">
        <v>237</v>
      </c>
      <c r="J21" s="32">
        <v>234</v>
      </c>
      <c r="K21" s="32">
        <v>233</v>
      </c>
      <c r="L21" s="32">
        <v>227</v>
      </c>
      <c r="M21" s="32">
        <v>224</v>
      </c>
      <c r="N21" s="32">
        <v>224</v>
      </c>
      <c r="O21" s="32">
        <v>222</v>
      </c>
      <c r="P21" s="32">
        <v>222</v>
      </c>
      <c r="Q21" s="32">
        <v>221</v>
      </c>
      <c r="R21" s="32">
        <v>221</v>
      </c>
      <c r="S21" s="32">
        <v>217</v>
      </c>
      <c r="T21" s="32">
        <v>217</v>
      </c>
      <c r="U21" s="32">
        <v>3456</v>
      </c>
      <c r="V21" s="23">
        <v>15</v>
      </c>
      <c r="W21" s="33">
        <v>230.4</v>
      </c>
      <c r="X21" s="33">
        <v>67</v>
      </c>
      <c r="Y21" s="112">
        <v>216</v>
      </c>
      <c r="Z21" s="35"/>
    </row>
    <row r="22" spans="2:26" ht="16.5" customHeight="1">
      <c r="B22" s="9">
        <v>0</v>
      </c>
      <c r="C22" s="28">
        <v>3</v>
      </c>
      <c r="D22" s="29">
        <v>14</v>
      </c>
      <c r="E22" s="30" t="s">
        <v>26</v>
      </c>
      <c r="F22" s="32">
        <v>247</v>
      </c>
      <c r="G22" s="32">
        <v>246</v>
      </c>
      <c r="H22" s="32">
        <v>244</v>
      </c>
      <c r="I22" s="32">
        <v>235</v>
      </c>
      <c r="J22" s="32">
        <v>231</v>
      </c>
      <c r="K22" s="32">
        <v>228</v>
      </c>
      <c r="L22" s="32">
        <v>224</v>
      </c>
      <c r="M22" s="32">
        <v>224</v>
      </c>
      <c r="N22" s="32">
        <v>222</v>
      </c>
      <c r="O22" s="32">
        <v>222</v>
      </c>
      <c r="P22" s="32">
        <v>215</v>
      </c>
      <c r="Q22" s="32">
        <v>214</v>
      </c>
      <c r="R22" s="32">
        <v>214</v>
      </c>
      <c r="S22" s="32">
        <v>214</v>
      </c>
      <c r="T22" s="32">
        <v>214</v>
      </c>
      <c r="U22" s="32">
        <v>3394</v>
      </c>
      <c r="V22" s="23">
        <v>15</v>
      </c>
      <c r="W22" s="48">
        <v>226.26</v>
      </c>
      <c r="X22" s="33">
        <v>62</v>
      </c>
      <c r="Y22" s="112">
        <v>170</v>
      </c>
      <c r="Z22" s="35"/>
    </row>
    <row r="23" spans="2:26" ht="16.5" customHeight="1">
      <c r="B23" s="9">
        <v>0</v>
      </c>
      <c r="C23" s="28" t="s">
        <v>23</v>
      </c>
      <c r="D23" s="29" t="s">
        <v>23</v>
      </c>
      <c r="E23" s="30" t="s">
        <v>23</v>
      </c>
      <c r="F23" s="32" t="s">
        <v>23</v>
      </c>
      <c r="G23" s="32" t="s">
        <v>23</v>
      </c>
      <c r="H23" s="32" t="s">
        <v>23</v>
      </c>
      <c r="I23" s="32" t="s">
        <v>23</v>
      </c>
      <c r="J23" s="32" t="s">
        <v>23</v>
      </c>
      <c r="K23" s="32" t="s">
        <v>23</v>
      </c>
      <c r="L23" s="32" t="s">
        <v>23</v>
      </c>
      <c r="M23" s="32" t="s">
        <v>23</v>
      </c>
      <c r="N23" s="32" t="s">
        <v>23</v>
      </c>
      <c r="O23" s="32" t="s">
        <v>23</v>
      </c>
      <c r="P23" s="32" t="s">
        <v>23</v>
      </c>
      <c r="Q23" s="32" t="s">
        <v>23</v>
      </c>
      <c r="R23" s="32" t="s">
        <v>23</v>
      </c>
      <c r="S23" s="32" t="s">
        <v>23</v>
      </c>
      <c r="T23" s="32" t="s">
        <v>23</v>
      </c>
      <c r="U23" s="32" t="s">
        <v>23</v>
      </c>
      <c r="V23" s="23" t="s">
        <v>23</v>
      </c>
      <c r="W23" s="48" t="s">
        <v>23</v>
      </c>
      <c r="X23" s="33"/>
      <c r="Y23" s="34"/>
      <c r="Z23" s="35"/>
    </row>
    <row r="24" spans="2:26" ht="19.5" customHeight="1">
      <c r="B24" s="9">
        <v>0</v>
      </c>
      <c r="C24" s="49"/>
      <c r="D24" s="50"/>
      <c r="E24" s="51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54"/>
      <c r="X24" s="54"/>
      <c r="Y24" s="55"/>
      <c r="Z24" s="35"/>
    </row>
    <row r="25" spans="2:26" ht="19.5" customHeight="1">
      <c r="B25" s="9">
        <v>0</v>
      </c>
      <c r="C25" s="56"/>
      <c r="D25" s="57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0"/>
      <c r="W25" s="61"/>
      <c r="X25" s="61"/>
      <c r="Y25" s="62"/>
      <c r="Z25" s="35"/>
    </row>
    <row r="26" spans="3:21" s="37" customFormat="1" ht="19.5" customHeight="1">
      <c r="C26" s="63"/>
      <c r="D26" s="64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</row>
    <row r="27" spans="5:21" ht="19.5" customHeight="1"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5:21" ht="19.5" customHeight="1"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</row>
    <row r="29" spans="5:21" ht="19.5" customHeight="1"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</row>
    <row r="30" spans="5:21" ht="19.5" customHeight="1"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</row>
    <row r="31" spans="5:21" ht="19.5" customHeight="1"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</row>
    <row r="32" spans="5:21" ht="19.5" customHeight="1"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6"/>
    </row>
    <row r="33" spans="5:21" ht="19.5" customHeight="1"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</row>
    <row r="34" spans="5:21" ht="19.5" customHeight="1"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/>
    </row>
    <row r="35" spans="5:21" ht="19.5" customHeight="1"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</row>
    <row r="36" spans="5:21" ht="19.5" customHeight="1"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6"/>
    </row>
    <row r="37" spans="5:21" ht="19.5" customHeight="1"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6"/>
    </row>
    <row r="38" spans="5:21" ht="19.5" customHeight="1"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</row>
    <row r="39" ht="19.5" customHeight="1">
      <c r="E39" s="65"/>
    </row>
  </sheetData>
  <sheetProtection/>
  <mergeCells count="3">
    <mergeCell ref="C5:C6"/>
    <mergeCell ref="D5:D6"/>
    <mergeCell ref="E5:E6"/>
  </mergeCells>
  <conditionalFormatting sqref="F24:T25">
    <cfRule type="cellIs" priority="5" dxfId="20" operator="between" stopIfTrue="1">
      <formula>200</formula>
      <formula>230</formula>
    </cfRule>
    <cfRule type="cellIs" priority="6" dxfId="19" operator="between" stopIfTrue="1">
      <formula>231</formula>
      <formula>250</formula>
    </cfRule>
    <cfRule type="cellIs" priority="7" dxfId="8" operator="between" stopIfTrue="1">
      <formula>250</formula>
      <formula>300</formula>
    </cfRule>
  </conditionalFormatting>
  <conditionalFormatting sqref="F7:U23">
    <cfRule type="cellIs" priority="2" dxfId="4" operator="between" stopIfTrue="1">
      <formula>200</formula>
      <formula>230</formula>
    </cfRule>
    <cfRule type="cellIs" priority="3" dxfId="3" operator="between" stopIfTrue="1">
      <formula>231</formula>
      <formula>250</formula>
    </cfRule>
    <cfRule type="cellIs" priority="4" dxfId="2" operator="between" stopIfTrue="1">
      <formula>250</formula>
      <formula>300</formula>
    </cfRule>
  </conditionalFormatting>
  <conditionalFormatting sqref="Y7:Y18">
    <cfRule type="cellIs" priority="1" dxfId="0" operator="greaterThanOrEqual" stopIfTrue="1">
      <formula>40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4"/>
  <sheetViews>
    <sheetView showGridLines="0" zoomScalePageLayoutView="0" workbookViewId="0" topLeftCell="A4">
      <selection activeCell="J18" sqref="J18"/>
    </sheetView>
  </sheetViews>
  <sheetFormatPr defaultColWidth="9.140625" defaultRowHeight="19.5" customHeight="1"/>
  <cols>
    <col min="3" max="3" width="3.8515625" style="67" bestFit="1" customWidth="1"/>
    <col min="4" max="4" width="3.8515625" style="63" customWidth="1"/>
    <col min="5" max="5" width="15.140625" style="37" bestFit="1" customWidth="1"/>
    <col min="6" max="20" width="5.28125" style="0" customWidth="1"/>
    <col min="21" max="21" width="7.140625" style="9" bestFit="1" customWidth="1"/>
    <col min="22" max="22" width="4.7109375" style="0" customWidth="1"/>
    <col min="23" max="23" width="6.7109375" style="0" bestFit="1" customWidth="1"/>
    <col min="24" max="24" width="5.140625" style="0" bestFit="1" customWidth="1"/>
    <col min="25" max="25" width="7.57421875" style="0" bestFit="1" customWidth="1"/>
  </cols>
  <sheetData>
    <row r="2" spans="3:21" ht="15.75" customHeight="1">
      <c r="C2" s="1" t="s">
        <v>70</v>
      </c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3:21" ht="15.75" customHeight="1">
      <c r="C3" s="3" t="s">
        <v>1</v>
      </c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8" customHeight="1">
      <c r="C4" s="5" t="s">
        <v>33</v>
      </c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5" ht="18" customHeight="1">
      <c r="B5" s="9" t="s">
        <v>3</v>
      </c>
      <c r="C5" s="113" t="s">
        <v>4</v>
      </c>
      <c r="D5" s="115" t="s">
        <v>5</v>
      </c>
      <c r="E5" s="117" t="s">
        <v>6</v>
      </c>
      <c r="F5" s="11" t="s">
        <v>7</v>
      </c>
      <c r="G5" s="12"/>
      <c r="H5" s="12"/>
      <c r="I5" s="12"/>
      <c r="J5" s="13"/>
      <c r="K5" s="13" t="s">
        <v>8</v>
      </c>
      <c r="L5" s="80">
        <f>OA!N5</f>
        <v>41231</v>
      </c>
      <c r="M5" s="12"/>
      <c r="N5" s="14"/>
      <c r="O5" s="12"/>
      <c r="P5" s="12"/>
      <c r="Q5" s="12"/>
      <c r="R5" s="12"/>
      <c r="S5" s="12"/>
      <c r="T5" s="12"/>
      <c r="U5" s="15" t="s">
        <v>9</v>
      </c>
      <c r="V5" s="17"/>
      <c r="W5" s="18" t="s">
        <v>34</v>
      </c>
      <c r="X5" s="18"/>
      <c r="Y5" s="19" t="s">
        <v>11</v>
      </c>
    </row>
    <row r="6" spans="2:25" ht="16.5" customHeight="1">
      <c r="B6" s="9" t="s">
        <v>12</v>
      </c>
      <c r="C6" s="114"/>
      <c r="D6" s="116"/>
      <c r="E6" s="118"/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2" t="s">
        <v>3</v>
      </c>
      <c r="V6" s="23" t="s">
        <v>16</v>
      </c>
      <c r="W6" s="24" t="s">
        <v>17</v>
      </c>
      <c r="X6" s="26" t="s">
        <v>18</v>
      </c>
      <c r="Y6" s="26" t="s">
        <v>19</v>
      </c>
    </row>
    <row r="7" spans="2:26" s="27" customFormat="1" ht="19.5" customHeight="1">
      <c r="B7" s="9">
        <v>1778</v>
      </c>
      <c r="C7" s="28">
        <v>1</v>
      </c>
      <c r="D7" s="29">
        <v>124</v>
      </c>
      <c r="E7" s="30" t="s">
        <v>36</v>
      </c>
      <c r="F7" s="36">
        <v>257</v>
      </c>
      <c r="G7" s="32">
        <v>256</v>
      </c>
      <c r="H7" s="32">
        <v>238</v>
      </c>
      <c r="I7" s="32">
        <v>235</v>
      </c>
      <c r="J7" s="32">
        <v>233</v>
      </c>
      <c r="K7" s="32">
        <v>227</v>
      </c>
      <c r="L7" s="32">
        <v>227</v>
      </c>
      <c r="M7" s="32">
        <v>226</v>
      </c>
      <c r="N7" s="32">
        <v>225</v>
      </c>
      <c r="O7" s="32">
        <v>224</v>
      </c>
      <c r="P7" s="32">
        <v>223</v>
      </c>
      <c r="Q7" s="32">
        <v>222</v>
      </c>
      <c r="R7" s="32">
        <v>220</v>
      </c>
      <c r="S7" s="32">
        <v>219</v>
      </c>
      <c r="T7" s="32">
        <v>217</v>
      </c>
      <c r="U7" s="32">
        <v>3449</v>
      </c>
      <c r="V7" s="23">
        <v>15</v>
      </c>
      <c r="W7" s="33">
        <v>229.93</v>
      </c>
      <c r="X7" s="48"/>
      <c r="Y7" s="34">
        <v>76</v>
      </c>
      <c r="Z7" s="35"/>
    </row>
    <row r="8" spans="2:26" ht="19.5" customHeight="1">
      <c r="B8" s="9">
        <v>1761</v>
      </c>
      <c r="C8" s="28">
        <v>2</v>
      </c>
      <c r="D8" s="29">
        <v>214</v>
      </c>
      <c r="E8" s="30" t="s">
        <v>35</v>
      </c>
      <c r="F8" s="32">
        <v>230</v>
      </c>
      <c r="G8" s="32">
        <v>224</v>
      </c>
      <c r="H8" s="32">
        <v>222</v>
      </c>
      <c r="I8" s="32">
        <v>218</v>
      </c>
      <c r="J8" s="32">
        <v>218</v>
      </c>
      <c r="K8" s="32">
        <v>215</v>
      </c>
      <c r="L8" s="32">
        <v>212</v>
      </c>
      <c r="M8" s="32">
        <v>211</v>
      </c>
      <c r="N8" s="32">
        <v>210</v>
      </c>
      <c r="O8" s="32">
        <v>207</v>
      </c>
      <c r="P8" s="32">
        <v>206</v>
      </c>
      <c r="Q8" s="32">
        <v>205</v>
      </c>
      <c r="R8" s="32">
        <v>205</v>
      </c>
      <c r="S8" s="32">
        <v>204</v>
      </c>
      <c r="T8" s="32">
        <v>204</v>
      </c>
      <c r="U8" s="32">
        <v>3191</v>
      </c>
      <c r="V8" s="23">
        <v>15</v>
      </c>
      <c r="W8" s="33">
        <v>212.73</v>
      </c>
      <c r="X8" s="34">
        <v>258</v>
      </c>
      <c r="Y8" s="34">
        <v>195</v>
      </c>
      <c r="Z8" s="35"/>
    </row>
    <row r="9" spans="2:26" ht="19.5" customHeight="1">
      <c r="B9" s="9">
        <v>1665</v>
      </c>
      <c r="C9" s="28">
        <v>3</v>
      </c>
      <c r="D9" s="29">
        <v>69</v>
      </c>
      <c r="E9" s="30" t="s">
        <v>40</v>
      </c>
      <c r="F9" s="32">
        <v>230</v>
      </c>
      <c r="G9" s="32">
        <v>224</v>
      </c>
      <c r="H9" s="32">
        <v>220</v>
      </c>
      <c r="I9" s="32">
        <v>216</v>
      </c>
      <c r="J9" s="32">
        <v>214</v>
      </c>
      <c r="K9" s="32">
        <v>213</v>
      </c>
      <c r="L9" s="32">
        <v>211</v>
      </c>
      <c r="M9" s="32">
        <v>211</v>
      </c>
      <c r="N9" s="32">
        <v>210</v>
      </c>
      <c r="O9" s="32">
        <v>208</v>
      </c>
      <c r="P9" s="32">
        <v>204</v>
      </c>
      <c r="Q9" s="32">
        <v>203</v>
      </c>
      <c r="R9" s="32">
        <v>203</v>
      </c>
      <c r="S9" s="32">
        <v>202</v>
      </c>
      <c r="T9" s="32">
        <v>199</v>
      </c>
      <c r="U9" s="32">
        <v>3168</v>
      </c>
      <c r="V9" s="23">
        <v>15</v>
      </c>
      <c r="W9" s="33">
        <v>211.2</v>
      </c>
      <c r="X9" s="34">
        <v>23</v>
      </c>
      <c r="Y9" s="34">
        <v>28</v>
      </c>
      <c r="Z9" s="35"/>
    </row>
    <row r="10" spans="2:26" ht="19.5" customHeight="1">
      <c r="B10" s="9">
        <v>1636</v>
      </c>
      <c r="C10" s="28">
        <v>4</v>
      </c>
      <c r="D10" s="29">
        <v>63</v>
      </c>
      <c r="E10" s="30" t="s">
        <v>38</v>
      </c>
      <c r="F10" s="32">
        <v>237</v>
      </c>
      <c r="G10" s="32">
        <v>234</v>
      </c>
      <c r="H10" s="32">
        <v>224</v>
      </c>
      <c r="I10" s="32">
        <v>221</v>
      </c>
      <c r="J10" s="32">
        <v>216</v>
      </c>
      <c r="K10" s="32">
        <v>215</v>
      </c>
      <c r="L10" s="32">
        <v>212</v>
      </c>
      <c r="M10" s="32">
        <v>209</v>
      </c>
      <c r="N10" s="32">
        <v>206</v>
      </c>
      <c r="O10" s="32">
        <v>201</v>
      </c>
      <c r="P10" s="32">
        <v>200</v>
      </c>
      <c r="Q10" s="32">
        <v>200</v>
      </c>
      <c r="R10" s="32">
        <v>197</v>
      </c>
      <c r="S10" s="32">
        <v>197</v>
      </c>
      <c r="T10" s="32">
        <v>196</v>
      </c>
      <c r="U10" s="32">
        <v>3165</v>
      </c>
      <c r="V10" s="23">
        <v>15</v>
      </c>
      <c r="W10" s="33">
        <v>211</v>
      </c>
      <c r="X10" s="34">
        <v>3</v>
      </c>
      <c r="Y10" s="34">
        <v>72</v>
      </c>
      <c r="Z10" s="35"/>
    </row>
    <row r="11" spans="1:26" ht="19.5" customHeight="1">
      <c r="A11" s="37"/>
      <c r="B11" s="9">
        <v>1601</v>
      </c>
      <c r="C11" s="28">
        <v>5</v>
      </c>
      <c r="D11" s="29">
        <v>28</v>
      </c>
      <c r="E11" s="30" t="s">
        <v>41</v>
      </c>
      <c r="F11" s="32">
        <v>223</v>
      </c>
      <c r="G11" s="32">
        <v>213</v>
      </c>
      <c r="H11" s="32">
        <v>211</v>
      </c>
      <c r="I11" s="32">
        <v>210</v>
      </c>
      <c r="J11" s="32">
        <v>206</v>
      </c>
      <c r="K11" s="32">
        <v>203</v>
      </c>
      <c r="L11" s="32">
        <v>202</v>
      </c>
      <c r="M11" s="32">
        <v>201</v>
      </c>
      <c r="N11" s="32">
        <v>198</v>
      </c>
      <c r="O11" s="32">
        <v>194</v>
      </c>
      <c r="P11" s="32">
        <v>194</v>
      </c>
      <c r="Q11" s="32">
        <v>194</v>
      </c>
      <c r="R11" s="32">
        <v>194</v>
      </c>
      <c r="S11" s="32">
        <v>192</v>
      </c>
      <c r="T11" s="32">
        <v>191</v>
      </c>
      <c r="U11" s="32">
        <v>3026</v>
      </c>
      <c r="V11" s="23">
        <v>15</v>
      </c>
      <c r="W11" s="33">
        <v>201.73</v>
      </c>
      <c r="X11" s="34">
        <v>139</v>
      </c>
      <c r="Y11" s="34">
        <v>76</v>
      </c>
      <c r="Z11" s="38"/>
    </row>
    <row r="12" spans="2:26" ht="19.5" customHeight="1">
      <c r="B12" s="9">
        <v>1191</v>
      </c>
      <c r="C12" s="28">
        <v>6</v>
      </c>
      <c r="D12" s="29">
        <v>127</v>
      </c>
      <c r="E12" s="30" t="s">
        <v>43</v>
      </c>
      <c r="F12" s="32">
        <v>233</v>
      </c>
      <c r="G12" s="32">
        <v>220</v>
      </c>
      <c r="H12" s="32">
        <v>204</v>
      </c>
      <c r="I12" s="32">
        <v>203</v>
      </c>
      <c r="J12" s="32">
        <v>203</v>
      </c>
      <c r="K12" s="32">
        <v>197</v>
      </c>
      <c r="L12" s="32">
        <v>193</v>
      </c>
      <c r="M12" s="32">
        <v>193</v>
      </c>
      <c r="N12" s="32">
        <v>192</v>
      </c>
      <c r="O12" s="32">
        <v>191</v>
      </c>
      <c r="P12" s="32">
        <v>191</v>
      </c>
      <c r="Q12" s="32">
        <v>191</v>
      </c>
      <c r="R12" s="32">
        <v>190</v>
      </c>
      <c r="S12" s="32">
        <v>188</v>
      </c>
      <c r="T12" s="32">
        <v>183</v>
      </c>
      <c r="U12" s="32">
        <v>2972</v>
      </c>
      <c r="V12" s="23">
        <v>15</v>
      </c>
      <c r="W12" s="33">
        <v>198.13</v>
      </c>
      <c r="X12" s="34">
        <v>54</v>
      </c>
      <c r="Y12" s="103">
        <v>39</v>
      </c>
      <c r="Z12" s="35"/>
    </row>
    <row r="13" spans="2:26" ht="19.5" customHeight="1">
      <c r="B13" s="9">
        <v>1190</v>
      </c>
      <c r="C13" s="28">
        <v>7</v>
      </c>
      <c r="D13" s="29">
        <v>147</v>
      </c>
      <c r="E13" s="30" t="s">
        <v>48</v>
      </c>
      <c r="F13" s="32">
        <v>205</v>
      </c>
      <c r="G13" s="32">
        <v>204</v>
      </c>
      <c r="H13" s="32">
        <v>203</v>
      </c>
      <c r="I13" s="32">
        <v>203</v>
      </c>
      <c r="J13" s="32">
        <v>201</v>
      </c>
      <c r="K13" s="32">
        <v>200</v>
      </c>
      <c r="L13" s="32">
        <v>198</v>
      </c>
      <c r="M13" s="32">
        <v>197</v>
      </c>
      <c r="N13" s="32">
        <v>195</v>
      </c>
      <c r="O13" s="32">
        <v>192</v>
      </c>
      <c r="P13" s="32">
        <v>190</v>
      </c>
      <c r="Q13" s="32">
        <v>190</v>
      </c>
      <c r="R13" s="32">
        <v>189</v>
      </c>
      <c r="S13" s="32">
        <v>188</v>
      </c>
      <c r="T13" s="32">
        <v>188</v>
      </c>
      <c r="U13" s="32">
        <v>2943</v>
      </c>
      <c r="V13" s="23">
        <v>15</v>
      </c>
      <c r="W13" s="33">
        <v>196.2</v>
      </c>
      <c r="X13" s="34">
        <v>29</v>
      </c>
      <c r="Y13" s="34">
        <v>86</v>
      </c>
      <c r="Z13" s="35"/>
    </row>
    <row r="14" spans="2:26" ht="19.5" customHeight="1">
      <c r="B14" s="9">
        <v>1027</v>
      </c>
      <c r="C14" s="91">
        <v>8</v>
      </c>
      <c r="D14" s="92">
        <v>108</v>
      </c>
      <c r="E14" s="93" t="s">
        <v>39</v>
      </c>
      <c r="F14" s="94">
        <v>237</v>
      </c>
      <c r="G14" s="94">
        <v>203</v>
      </c>
      <c r="H14" s="94">
        <v>200</v>
      </c>
      <c r="I14" s="94">
        <v>199</v>
      </c>
      <c r="J14" s="94">
        <v>198</v>
      </c>
      <c r="K14" s="94">
        <v>195</v>
      </c>
      <c r="L14" s="94">
        <v>194</v>
      </c>
      <c r="M14" s="94">
        <v>194</v>
      </c>
      <c r="N14" s="94">
        <v>193</v>
      </c>
      <c r="O14" s="94">
        <v>191</v>
      </c>
      <c r="P14" s="94">
        <v>189</v>
      </c>
      <c r="Q14" s="94">
        <v>188</v>
      </c>
      <c r="R14" s="94">
        <v>187</v>
      </c>
      <c r="S14" s="94">
        <v>185</v>
      </c>
      <c r="T14" s="94">
        <v>183</v>
      </c>
      <c r="U14" s="94">
        <v>2936</v>
      </c>
      <c r="V14" s="95">
        <v>15</v>
      </c>
      <c r="W14" s="96">
        <v>195.73</v>
      </c>
      <c r="X14" s="46">
        <v>7</v>
      </c>
      <c r="Y14" s="46">
        <v>107</v>
      </c>
      <c r="Z14" s="35"/>
    </row>
    <row r="15" spans="2:26" ht="19.5" customHeight="1">
      <c r="B15" s="9">
        <v>771</v>
      </c>
      <c r="C15" s="28">
        <v>9</v>
      </c>
      <c r="D15" s="29">
        <v>24</v>
      </c>
      <c r="E15" s="30" t="s">
        <v>67</v>
      </c>
      <c r="F15" s="32">
        <v>239</v>
      </c>
      <c r="G15" s="32">
        <v>220</v>
      </c>
      <c r="H15" s="32">
        <v>211</v>
      </c>
      <c r="I15" s="32">
        <v>208</v>
      </c>
      <c r="J15" s="32">
        <v>204</v>
      </c>
      <c r="K15" s="32">
        <v>183</v>
      </c>
      <c r="L15" s="32">
        <v>169</v>
      </c>
      <c r="M15" s="32">
        <v>168</v>
      </c>
      <c r="N15" s="32">
        <v>167</v>
      </c>
      <c r="O15" s="32">
        <v>165</v>
      </c>
      <c r="P15" s="32">
        <v>157</v>
      </c>
      <c r="Q15" s="32">
        <v>154</v>
      </c>
      <c r="R15" s="32">
        <v>153</v>
      </c>
      <c r="S15" s="32">
        <v>153</v>
      </c>
      <c r="T15" s="32">
        <v>152</v>
      </c>
      <c r="U15" s="32">
        <v>2703</v>
      </c>
      <c r="V15" s="23">
        <v>15</v>
      </c>
      <c r="W15" s="33">
        <v>180.2</v>
      </c>
      <c r="X15" s="34">
        <v>233</v>
      </c>
      <c r="Y15" s="34">
        <v>17</v>
      </c>
      <c r="Z15" s="35"/>
    </row>
    <row r="16" spans="2:26" ht="19.5" customHeight="1">
      <c r="B16" s="9">
        <v>741</v>
      </c>
      <c r="C16" s="28">
        <v>10</v>
      </c>
      <c r="D16" s="29">
        <v>118</v>
      </c>
      <c r="E16" s="30" t="s">
        <v>37</v>
      </c>
      <c r="F16" s="32">
        <v>223</v>
      </c>
      <c r="G16" s="32">
        <v>204</v>
      </c>
      <c r="H16" s="32">
        <v>203</v>
      </c>
      <c r="I16" s="32">
        <v>193</v>
      </c>
      <c r="J16" s="32">
        <v>191</v>
      </c>
      <c r="K16" s="32">
        <v>184</v>
      </c>
      <c r="L16" s="32">
        <v>178</v>
      </c>
      <c r="M16" s="32">
        <v>176</v>
      </c>
      <c r="N16" s="32">
        <v>174</v>
      </c>
      <c r="O16" s="32">
        <v>171</v>
      </c>
      <c r="P16" s="32">
        <v>169</v>
      </c>
      <c r="Q16" s="32">
        <v>158</v>
      </c>
      <c r="R16" s="32">
        <v>157</v>
      </c>
      <c r="S16" s="32">
        <v>155</v>
      </c>
      <c r="T16" s="32">
        <v>154</v>
      </c>
      <c r="U16" s="32">
        <v>2690</v>
      </c>
      <c r="V16" s="23">
        <v>15</v>
      </c>
      <c r="W16" s="33">
        <v>179.33</v>
      </c>
      <c r="X16" s="34">
        <v>13</v>
      </c>
      <c r="Y16" s="47">
        <v>25</v>
      </c>
      <c r="Z16" s="35"/>
    </row>
    <row r="17" spans="2:26" ht="19.5" customHeight="1">
      <c r="B17" s="9">
        <v>741</v>
      </c>
      <c r="C17" s="28">
        <v>11</v>
      </c>
      <c r="D17" s="29">
        <v>82</v>
      </c>
      <c r="E17" s="30" t="s">
        <v>42</v>
      </c>
      <c r="F17" s="32">
        <v>196</v>
      </c>
      <c r="G17" s="32">
        <v>186</v>
      </c>
      <c r="H17" s="32">
        <v>185</v>
      </c>
      <c r="I17" s="32">
        <v>185</v>
      </c>
      <c r="J17" s="32">
        <v>182</v>
      </c>
      <c r="K17" s="32">
        <v>180</v>
      </c>
      <c r="L17" s="32">
        <v>178</v>
      </c>
      <c r="M17" s="32">
        <v>173</v>
      </c>
      <c r="N17" s="32">
        <v>167</v>
      </c>
      <c r="O17" s="32">
        <v>167</v>
      </c>
      <c r="P17" s="32">
        <v>166</v>
      </c>
      <c r="Q17" s="32">
        <v>165</v>
      </c>
      <c r="R17" s="32">
        <v>165</v>
      </c>
      <c r="S17" s="32">
        <v>164</v>
      </c>
      <c r="T17" s="32">
        <v>164</v>
      </c>
      <c r="U17" s="32">
        <v>2623</v>
      </c>
      <c r="V17" s="23">
        <v>15</v>
      </c>
      <c r="W17" s="33">
        <v>174.86</v>
      </c>
      <c r="X17" s="34">
        <v>67</v>
      </c>
      <c r="Y17" s="34">
        <v>63</v>
      </c>
      <c r="Z17" s="35"/>
    </row>
    <row r="18" spans="2:26" ht="19.5" customHeight="1">
      <c r="B18" s="9">
        <v>739</v>
      </c>
      <c r="C18" s="28"/>
      <c r="D18" s="29"/>
      <c r="E18" s="30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23"/>
      <c r="W18" s="33"/>
      <c r="X18" s="34"/>
      <c r="Y18" s="34"/>
      <c r="Z18" s="35"/>
    </row>
    <row r="19" spans="2:26" ht="19.5" customHeight="1">
      <c r="B19" s="9">
        <v>698</v>
      </c>
      <c r="C19" s="28"/>
      <c r="D19" s="29"/>
      <c r="E19" s="30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23"/>
      <c r="W19" s="33"/>
      <c r="X19" s="34"/>
      <c r="Y19" s="34"/>
      <c r="Z19" s="35"/>
    </row>
    <row r="20" spans="2:26" ht="19.5" customHeight="1">
      <c r="B20" s="9">
        <v>626</v>
      </c>
      <c r="C20" s="28"/>
      <c r="D20" s="29"/>
      <c r="E20" s="30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23"/>
      <c r="W20" s="33"/>
      <c r="X20" s="34"/>
      <c r="Y20" s="34"/>
      <c r="Z20" s="35"/>
    </row>
    <row r="21" spans="2:26" ht="19.5" customHeight="1">
      <c r="B21" s="9">
        <v>610</v>
      </c>
      <c r="C21" s="28"/>
      <c r="D21" s="29"/>
      <c r="E21" s="30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23"/>
      <c r="W21" s="33"/>
      <c r="X21" s="34"/>
      <c r="Y21" s="34"/>
      <c r="Z21" s="35"/>
    </row>
    <row r="22" spans="2:26" ht="16.5" customHeight="1">
      <c r="B22" s="9">
        <v>0</v>
      </c>
      <c r="C22" s="104" t="s">
        <v>71</v>
      </c>
      <c r="D22" s="105"/>
      <c r="E22" s="106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8"/>
      <c r="W22" s="109"/>
      <c r="X22" s="110"/>
      <c r="Y22" s="110"/>
      <c r="Z22" s="35"/>
    </row>
    <row r="23" spans="2:26" ht="16.5" customHeight="1">
      <c r="B23" s="9">
        <v>0</v>
      </c>
      <c r="C23" s="28">
        <v>1</v>
      </c>
      <c r="D23" s="29">
        <v>124</v>
      </c>
      <c r="E23" s="30" t="s">
        <v>36</v>
      </c>
      <c r="F23" s="32">
        <v>257</v>
      </c>
      <c r="G23" s="32">
        <v>256</v>
      </c>
      <c r="H23" s="32">
        <v>238</v>
      </c>
      <c r="I23" s="32">
        <v>235</v>
      </c>
      <c r="J23" s="32">
        <v>233</v>
      </c>
      <c r="K23" s="32">
        <v>227</v>
      </c>
      <c r="L23" s="32">
        <v>227</v>
      </c>
      <c r="M23" s="32">
        <v>226</v>
      </c>
      <c r="N23" s="32">
        <v>225</v>
      </c>
      <c r="O23" s="32">
        <v>224</v>
      </c>
      <c r="P23" s="32">
        <v>223</v>
      </c>
      <c r="Q23" s="32">
        <v>222</v>
      </c>
      <c r="R23" s="32">
        <v>220</v>
      </c>
      <c r="S23" s="32">
        <v>219</v>
      </c>
      <c r="T23" s="32">
        <v>217</v>
      </c>
      <c r="U23" s="32">
        <v>3449</v>
      </c>
      <c r="V23" s="23">
        <v>15</v>
      </c>
      <c r="W23" s="33">
        <v>229.93</v>
      </c>
      <c r="X23" s="34"/>
      <c r="Y23" s="34">
        <v>76</v>
      </c>
      <c r="Z23" s="35"/>
    </row>
    <row r="24" spans="2:26" ht="16.5" customHeight="1">
      <c r="B24" s="9">
        <v>0</v>
      </c>
      <c r="C24" s="28">
        <v>2</v>
      </c>
      <c r="D24" s="29">
        <v>214</v>
      </c>
      <c r="E24" s="30" t="s">
        <v>35</v>
      </c>
      <c r="F24" s="32">
        <v>230</v>
      </c>
      <c r="G24" s="32">
        <v>224</v>
      </c>
      <c r="H24" s="32">
        <v>222</v>
      </c>
      <c r="I24" s="32">
        <v>218</v>
      </c>
      <c r="J24" s="32">
        <v>218</v>
      </c>
      <c r="K24" s="32">
        <v>215</v>
      </c>
      <c r="L24" s="32">
        <v>212</v>
      </c>
      <c r="M24" s="32">
        <v>211</v>
      </c>
      <c r="N24" s="32">
        <v>210</v>
      </c>
      <c r="O24" s="32">
        <v>207</v>
      </c>
      <c r="P24" s="32">
        <v>206</v>
      </c>
      <c r="Q24" s="32">
        <v>205</v>
      </c>
      <c r="R24" s="32">
        <v>205</v>
      </c>
      <c r="S24" s="32">
        <v>204</v>
      </c>
      <c r="T24" s="32">
        <v>204</v>
      </c>
      <c r="U24" s="32">
        <v>3191</v>
      </c>
      <c r="V24" s="23">
        <v>15</v>
      </c>
      <c r="W24" s="33">
        <v>212.73</v>
      </c>
      <c r="X24" s="34">
        <v>258</v>
      </c>
      <c r="Y24" s="34">
        <v>195</v>
      </c>
      <c r="Z24" s="35"/>
    </row>
    <row r="25" spans="2:26" ht="16.5" customHeight="1">
      <c r="B25" s="9">
        <v>0</v>
      </c>
      <c r="C25" s="28">
        <v>3</v>
      </c>
      <c r="D25" s="29">
        <v>63</v>
      </c>
      <c r="E25" s="30" t="s">
        <v>38</v>
      </c>
      <c r="F25" s="32">
        <v>237</v>
      </c>
      <c r="G25" s="32">
        <v>234</v>
      </c>
      <c r="H25" s="32">
        <v>224</v>
      </c>
      <c r="I25" s="32">
        <v>221</v>
      </c>
      <c r="J25" s="32">
        <v>216</v>
      </c>
      <c r="K25" s="32">
        <v>215</v>
      </c>
      <c r="L25" s="32">
        <v>212</v>
      </c>
      <c r="M25" s="32">
        <v>209</v>
      </c>
      <c r="N25" s="32">
        <v>206</v>
      </c>
      <c r="O25" s="32">
        <v>201</v>
      </c>
      <c r="P25" s="32">
        <v>200</v>
      </c>
      <c r="Q25" s="32">
        <v>200</v>
      </c>
      <c r="R25" s="32">
        <v>197</v>
      </c>
      <c r="S25" s="32">
        <v>197</v>
      </c>
      <c r="T25" s="32">
        <v>196</v>
      </c>
      <c r="U25" s="32">
        <v>3165</v>
      </c>
      <c r="V25" s="23">
        <v>15</v>
      </c>
      <c r="W25" s="33">
        <v>211</v>
      </c>
      <c r="X25" s="34">
        <v>3</v>
      </c>
      <c r="Y25" s="34">
        <v>72</v>
      </c>
      <c r="Z25" s="35"/>
    </row>
    <row r="26" spans="2:26" ht="16.5" customHeight="1">
      <c r="B26" s="9">
        <v>0</v>
      </c>
      <c r="C26" s="28" t="s">
        <v>23</v>
      </c>
      <c r="D26" s="29" t="s">
        <v>23</v>
      </c>
      <c r="E26" s="30" t="s">
        <v>23</v>
      </c>
      <c r="F26" s="32" t="s">
        <v>23</v>
      </c>
      <c r="G26" s="32" t="s">
        <v>23</v>
      </c>
      <c r="H26" s="32" t="s">
        <v>23</v>
      </c>
      <c r="I26" s="32" t="s">
        <v>23</v>
      </c>
      <c r="J26" s="32" t="s">
        <v>23</v>
      </c>
      <c r="K26" s="32" t="s">
        <v>23</v>
      </c>
      <c r="L26" s="32" t="s">
        <v>23</v>
      </c>
      <c r="M26" s="32" t="s">
        <v>23</v>
      </c>
      <c r="N26" s="32" t="s">
        <v>23</v>
      </c>
      <c r="O26" s="32" t="s">
        <v>23</v>
      </c>
      <c r="P26" s="32" t="s">
        <v>23</v>
      </c>
      <c r="Q26" s="32" t="s">
        <v>23</v>
      </c>
      <c r="R26" s="32" t="s">
        <v>23</v>
      </c>
      <c r="S26" s="32" t="s">
        <v>23</v>
      </c>
      <c r="T26" s="32" t="s">
        <v>23</v>
      </c>
      <c r="U26" s="32" t="s">
        <v>23</v>
      </c>
      <c r="V26" s="23" t="s">
        <v>23</v>
      </c>
      <c r="W26" s="48" t="s">
        <v>23</v>
      </c>
      <c r="X26" s="34" t="s">
        <v>23</v>
      </c>
      <c r="Y26" s="34"/>
      <c r="Z26" s="35"/>
    </row>
    <row r="27" spans="2:26" ht="16.5" customHeight="1">
      <c r="B27" s="9"/>
      <c r="C27" s="28" t="s">
        <v>23</v>
      </c>
      <c r="D27" s="29" t="s">
        <v>23</v>
      </c>
      <c r="E27" s="30" t="s">
        <v>23</v>
      </c>
      <c r="F27" s="32" t="s">
        <v>23</v>
      </c>
      <c r="G27" s="32" t="s">
        <v>23</v>
      </c>
      <c r="H27" s="32" t="s">
        <v>23</v>
      </c>
      <c r="I27" s="32" t="s">
        <v>23</v>
      </c>
      <c r="J27" s="32" t="s">
        <v>23</v>
      </c>
      <c r="K27" s="32" t="s">
        <v>23</v>
      </c>
      <c r="L27" s="32" t="s">
        <v>23</v>
      </c>
      <c r="M27" s="32" t="s">
        <v>23</v>
      </c>
      <c r="N27" s="32" t="s">
        <v>23</v>
      </c>
      <c r="O27" s="32" t="s">
        <v>23</v>
      </c>
      <c r="P27" s="32" t="s">
        <v>23</v>
      </c>
      <c r="Q27" s="32" t="s">
        <v>23</v>
      </c>
      <c r="R27" s="32" t="s">
        <v>23</v>
      </c>
      <c r="S27" s="32" t="s">
        <v>23</v>
      </c>
      <c r="T27" s="32" t="s">
        <v>23</v>
      </c>
      <c r="U27" s="32" t="s">
        <v>23</v>
      </c>
      <c r="V27" s="23" t="s">
        <v>23</v>
      </c>
      <c r="W27" s="48" t="s">
        <v>23</v>
      </c>
      <c r="X27" s="34" t="s">
        <v>23</v>
      </c>
      <c r="Y27" s="34"/>
      <c r="Z27" s="35"/>
    </row>
    <row r="28" spans="2:26" ht="16.5" customHeight="1">
      <c r="B28" s="9">
        <v>0</v>
      </c>
      <c r="C28" s="28" t="s">
        <v>23</v>
      </c>
      <c r="D28" s="29" t="s">
        <v>23</v>
      </c>
      <c r="E28" s="30" t="s">
        <v>23</v>
      </c>
      <c r="F28" s="32" t="s">
        <v>23</v>
      </c>
      <c r="G28" s="32" t="s">
        <v>23</v>
      </c>
      <c r="H28" s="32" t="s">
        <v>23</v>
      </c>
      <c r="I28" s="32" t="s">
        <v>23</v>
      </c>
      <c r="J28" s="32" t="s">
        <v>23</v>
      </c>
      <c r="K28" s="32" t="s">
        <v>23</v>
      </c>
      <c r="L28" s="32" t="s">
        <v>23</v>
      </c>
      <c r="M28" s="32" t="s">
        <v>23</v>
      </c>
      <c r="N28" s="32" t="s">
        <v>23</v>
      </c>
      <c r="O28" s="32" t="s">
        <v>23</v>
      </c>
      <c r="P28" s="32" t="s">
        <v>23</v>
      </c>
      <c r="Q28" s="32" t="s">
        <v>23</v>
      </c>
      <c r="R28" s="32" t="s">
        <v>23</v>
      </c>
      <c r="S28" s="32" t="s">
        <v>23</v>
      </c>
      <c r="T28" s="32" t="s">
        <v>23</v>
      </c>
      <c r="U28" s="32" t="s">
        <v>23</v>
      </c>
      <c r="V28" s="23" t="s">
        <v>23</v>
      </c>
      <c r="W28" s="48" t="s">
        <v>23</v>
      </c>
      <c r="X28" s="34" t="s">
        <v>23</v>
      </c>
      <c r="Y28" s="34"/>
      <c r="Z28" s="35"/>
    </row>
    <row r="29" spans="2:26" ht="16.5" customHeight="1">
      <c r="B29" s="9">
        <v>0</v>
      </c>
      <c r="C29" s="49"/>
      <c r="D29" s="50"/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3"/>
      <c r="W29" s="54"/>
      <c r="X29" s="54"/>
      <c r="Y29" s="55"/>
      <c r="Z29" s="35"/>
    </row>
    <row r="30" spans="2:26" ht="16.5" customHeight="1">
      <c r="B30" s="9">
        <v>0</v>
      </c>
      <c r="C30" s="56"/>
      <c r="D30" s="57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60"/>
      <c r="W30" s="61"/>
      <c r="X30" s="61"/>
      <c r="Y30" s="62"/>
      <c r="Z30" s="35"/>
    </row>
    <row r="31" spans="3:21" s="37" customFormat="1" ht="19.5" customHeight="1">
      <c r="C31" s="63"/>
      <c r="D31" s="64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6"/>
    </row>
    <row r="32" spans="5:21" ht="19.5" customHeight="1"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6"/>
    </row>
    <row r="33" spans="5:21" ht="19.5" customHeight="1"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6"/>
    </row>
    <row r="34" spans="5:21" ht="19.5" customHeight="1"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6"/>
    </row>
    <row r="35" spans="5:21" ht="19.5" customHeight="1"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6"/>
    </row>
    <row r="36" spans="5:21" ht="19.5" customHeight="1"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6"/>
    </row>
    <row r="37" spans="5:21" ht="19.5" customHeight="1"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6"/>
    </row>
    <row r="38" spans="5:21" ht="19.5" customHeight="1"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6"/>
    </row>
    <row r="39" spans="5:21" ht="19.5" customHeight="1"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6"/>
    </row>
    <row r="40" spans="5:21" ht="19.5" customHeight="1"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6"/>
    </row>
    <row r="41" spans="5:21" ht="19.5" customHeight="1"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6"/>
    </row>
    <row r="42" spans="5:21" ht="19.5" customHeight="1"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6"/>
    </row>
    <row r="43" spans="5:21" ht="19.5" customHeight="1"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6"/>
    </row>
    <row r="44" ht="19.5" customHeight="1">
      <c r="E44" s="75"/>
    </row>
  </sheetData>
  <sheetProtection/>
  <mergeCells count="3">
    <mergeCell ref="C5:C6"/>
    <mergeCell ref="D5:D6"/>
    <mergeCell ref="E5:E6"/>
  </mergeCells>
  <conditionalFormatting sqref="F29:T30">
    <cfRule type="cellIs" priority="27" dxfId="20" operator="between" stopIfTrue="1">
      <formula>200</formula>
      <formula>230</formula>
    </cfRule>
    <cfRule type="cellIs" priority="28" dxfId="19" operator="between" stopIfTrue="1">
      <formula>231</formula>
      <formula>250</formula>
    </cfRule>
    <cfRule type="cellIs" priority="29" dxfId="8" operator="between" stopIfTrue="1">
      <formula>250</formula>
      <formula>300</formula>
    </cfRule>
  </conditionalFormatting>
  <conditionalFormatting sqref="R7:T28">
    <cfRule type="cellIs" priority="24" dxfId="4" operator="between" stopIfTrue="1">
      <formula>200</formula>
      <formula>230</formula>
    </cfRule>
    <cfRule type="cellIs" priority="25" dxfId="2" operator="between" stopIfTrue="1">
      <formula>231</formula>
      <formula>250</formula>
    </cfRule>
    <cfRule type="cellIs" priority="26" dxfId="8" operator="between" stopIfTrue="1">
      <formula>250</formula>
      <formula>300</formula>
    </cfRule>
  </conditionalFormatting>
  <conditionalFormatting sqref="F7:Q28">
    <cfRule type="cellIs" priority="21" dxfId="4" operator="between" stopIfTrue="1">
      <formula>200</formula>
      <formula>230</formula>
    </cfRule>
    <cfRule type="cellIs" priority="22" dxfId="3" operator="between" stopIfTrue="1">
      <formula>231</formula>
      <formula>250</formula>
    </cfRule>
    <cfRule type="cellIs" priority="23" dxfId="2" operator="between" stopIfTrue="1">
      <formula>250</formula>
      <formula>300</formula>
    </cfRule>
  </conditionalFormatting>
  <conditionalFormatting sqref="F29:T30">
    <cfRule type="cellIs" priority="18" dxfId="20" operator="between" stopIfTrue="1">
      <formula>200</formula>
      <formula>230</formula>
    </cfRule>
    <cfRule type="cellIs" priority="19" dxfId="19" operator="between" stopIfTrue="1">
      <formula>231</formula>
      <formula>250</formula>
    </cfRule>
    <cfRule type="cellIs" priority="20" dxfId="8" operator="between" stopIfTrue="1">
      <formula>250</formula>
      <formula>300</formula>
    </cfRule>
  </conditionalFormatting>
  <conditionalFormatting sqref="Y7:Y28">
    <cfRule type="cellIs" priority="11" dxfId="0" operator="greaterThanOrEqual" stopIfTrue="1">
      <formula>40</formula>
    </cfRule>
  </conditionalFormatting>
  <conditionalFormatting sqref="F29:T30">
    <cfRule type="cellIs" priority="8" dxfId="20" operator="between" stopIfTrue="1">
      <formula>200</formula>
      <formula>230</formula>
    </cfRule>
    <cfRule type="cellIs" priority="9" dxfId="19" operator="between" stopIfTrue="1">
      <formula>231</formula>
      <formula>250</formula>
    </cfRule>
    <cfRule type="cellIs" priority="10" dxfId="8" operator="between" stopIfTrue="1">
      <formula>250</formula>
      <formula>300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46"/>
  <sheetViews>
    <sheetView showGridLines="0" zoomScalePageLayoutView="0" workbookViewId="0" topLeftCell="A4">
      <selection activeCell="I11" sqref="I11"/>
    </sheetView>
  </sheetViews>
  <sheetFormatPr defaultColWidth="9.140625" defaultRowHeight="19.5" customHeight="1"/>
  <cols>
    <col min="3" max="3" width="3.8515625" style="67" bestFit="1" customWidth="1"/>
    <col min="4" max="4" width="3.8515625" style="63" customWidth="1"/>
    <col min="5" max="5" width="15.140625" style="37" bestFit="1" customWidth="1"/>
    <col min="6" max="20" width="5.28125" style="0" customWidth="1"/>
    <col min="21" max="21" width="7.140625" style="9" bestFit="1" customWidth="1"/>
    <col min="22" max="22" width="7.140625" style="9" customWidth="1"/>
    <col min="23" max="23" width="4.7109375" style="0" customWidth="1"/>
    <col min="24" max="24" width="6.7109375" style="0" bestFit="1" customWidth="1"/>
    <col min="25" max="25" width="5.140625" style="0" bestFit="1" customWidth="1"/>
    <col min="26" max="26" width="5.00390625" style="0" bestFit="1" customWidth="1"/>
  </cols>
  <sheetData>
    <row r="2" spans="3:22" ht="15.75" customHeight="1">
      <c r="C2" s="1" t="s">
        <v>70</v>
      </c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3:22" ht="15.75" customHeight="1">
      <c r="C3" s="3" t="s">
        <v>1</v>
      </c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3:22" ht="18" customHeight="1">
      <c r="C4" s="5" t="s">
        <v>44</v>
      </c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2:26" ht="15.75" customHeight="1">
      <c r="B5" s="9"/>
      <c r="C5" s="113" t="s">
        <v>4</v>
      </c>
      <c r="D5" s="115" t="s">
        <v>5</v>
      </c>
      <c r="E5" s="117" t="s">
        <v>6</v>
      </c>
      <c r="F5" s="11" t="s">
        <v>7</v>
      </c>
      <c r="G5" s="12"/>
      <c r="H5" s="12"/>
      <c r="I5" s="12"/>
      <c r="J5" s="13"/>
      <c r="K5" s="13" t="s">
        <v>8</v>
      </c>
      <c r="L5" s="80">
        <f>OA!N5</f>
        <v>41231</v>
      </c>
      <c r="M5" s="12"/>
      <c r="N5" s="14"/>
      <c r="O5" s="12"/>
      <c r="P5" s="12"/>
      <c r="Q5" s="12"/>
      <c r="R5" s="12"/>
      <c r="S5" s="12"/>
      <c r="T5" s="12"/>
      <c r="U5" s="15" t="s">
        <v>9</v>
      </c>
      <c r="V5" s="16"/>
      <c r="W5" s="17"/>
      <c r="X5" s="18" t="s">
        <v>34</v>
      </c>
      <c r="Y5" s="18"/>
      <c r="Z5" s="19" t="s">
        <v>11</v>
      </c>
    </row>
    <row r="6" spans="2:26" ht="21.75" customHeight="1">
      <c r="B6" s="9"/>
      <c r="C6" s="114"/>
      <c r="D6" s="116"/>
      <c r="E6" s="118"/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2" t="s">
        <v>3</v>
      </c>
      <c r="V6" s="22" t="s">
        <v>45</v>
      </c>
      <c r="W6" s="23" t="s">
        <v>16</v>
      </c>
      <c r="X6" s="24" t="s">
        <v>17</v>
      </c>
      <c r="Y6" s="26" t="s">
        <v>18</v>
      </c>
      <c r="Z6" s="26" t="s">
        <v>19</v>
      </c>
    </row>
    <row r="7" spans="2:27" s="27" customFormat="1" ht="21.75" customHeight="1">
      <c r="B7" s="9"/>
      <c r="C7" s="28">
        <v>1</v>
      </c>
      <c r="D7" s="29">
        <v>265</v>
      </c>
      <c r="E7" s="30" t="s">
        <v>51</v>
      </c>
      <c r="F7" s="32">
        <v>269</v>
      </c>
      <c r="G7" s="32">
        <v>252</v>
      </c>
      <c r="H7" s="32">
        <v>246</v>
      </c>
      <c r="I7" s="32">
        <v>240</v>
      </c>
      <c r="J7" s="32">
        <v>236</v>
      </c>
      <c r="K7" s="32">
        <v>235</v>
      </c>
      <c r="L7" s="32">
        <v>234</v>
      </c>
      <c r="M7" s="32">
        <v>227</v>
      </c>
      <c r="N7" s="32">
        <v>225</v>
      </c>
      <c r="O7" s="32">
        <v>218</v>
      </c>
      <c r="P7" s="32">
        <v>217</v>
      </c>
      <c r="Q7" s="32">
        <v>216</v>
      </c>
      <c r="R7" s="32">
        <v>215</v>
      </c>
      <c r="S7" s="32">
        <v>213</v>
      </c>
      <c r="T7" s="32">
        <v>213</v>
      </c>
      <c r="U7" s="32">
        <v>3456</v>
      </c>
      <c r="V7" s="82">
        <v>3456</v>
      </c>
      <c r="W7" s="23">
        <v>15</v>
      </c>
      <c r="X7" s="33">
        <v>230.4</v>
      </c>
      <c r="Y7" s="48"/>
      <c r="Z7" s="34">
        <v>151</v>
      </c>
      <c r="AA7" s="35"/>
    </row>
    <row r="8" spans="2:27" ht="21.75" customHeight="1">
      <c r="B8" s="9"/>
      <c r="C8" s="28">
        <v>2</v>
      </c>
      <c r="D8" s="29">
        <v>225</v>
      </c>
      <c r="E8" s="30" t="s">
        <v>46</v>
      </c>
      <c r="F8" s="97">
        <v>251</v>
      </c>
      <c r="G8" s="32">
        <v>246</v>
      </c>
      <c r="H8" s="32">
        <v>232</v>
      </c>
      <c r="I8" s="32">
        <v>229</v>
      </c>
      <c r="J8" s="32">
        <v>227</v>
      </c>
      <c r="K8" s="32">
        <v>225</v>
      </c>
      <c r="L8" s="32">
        <v>223</v>
      </c>
      <c r="M8" s="32">
        <v>222</v>
      </c>
      <c r="N8" s="32">
        <v>222</v>
      </c>
      <c r="O8" s="32">
        <v>221</v>
      </c>
      <c r="P8" s="32">
        <v>219</v>
      </c>
      <c r="Q8" s="32">
        <v>219</v>
      </c>
      <c r="R8" s="32">
        <v>214</v>
      </c>
      <c r="S8" s="32">
        <v>214</v>
      </c>
      <c r="T8" s="32">
        <v>214</v>
      </c>
      <c r="U8" s="32">
        <v>3378</v>
      </c>
      <c r="V8" s="32">
        <v>3378</v>
      </c>
      <c r="W8" s="23">
        <v>15</v>
      </c>
      <c r="X8" s="33">
        <v>225.2</v>
      </c>
      <c r="Y8" s="34">
        <v>78</v>
      </c>
      <c r="Z8" s="34">
        <v>82</v>
      </c>
      <c r="AA8" s="35"/>
    </row>
    <row r="9" spans="2:27" ht="21.75" customHeight="1">
      <c r="B9" s="9"/>
      <c r="C9" s="28">
        <v>3</v>
      </c>
      <c r="D9" s="29">
        <v>227</v>
      </c>
      <c r="E9" s="30" t="s">
        <v>47</v>
      </c>
      <c r="F9" s="32">
        <v>254</v>
      </c>
      <c r="G9" s="32">
        <v>238</v>
      </c>
      <c r="H9" s="32">
        <v>234</v>
      </c>
      <c r="I9" s="32">
        <v>232</v>
      </c>
      <c r="J9" s="32">
        <v>227</v>
      </c>
      <c r="K9" s="32">
        <v>205</v>
      </c>
      <c r="L9" s="32">
        <v>203</v>
      </c>
      <c r="M9" s="32">
        <v>200</v>
      </c>
      <c r="N9" s="32">
        <v>198</v>
      </c>
      <c r="O9" s="32">
        <v>197</v>
      </c>
      <c r="P9" s="32">
        <v>196</v>
      </c>
      <c r="Q9" s="32">
        <v>195</v>
      </c>
      <c r="R9" s="32">
        <v>194</v>
      </c>
      <c r="S9" s="32">
        <v>194</v>
      </c>
      <c r="T9" s="32">
        <v>193</v>
      </c>
      <c r="U9" s="32">
        <v>3160</v>
      </c>
      <c r="V9" s="32">
        <v>3160</v>
      </c>
      <c r="W9" s="23">
        <v>15</v>
      </c>
      <c r="X9" s="33">
        <v>210.66</v>
      </c>
      <c r="Y9" s="34">
        <v>218</v>
      </c>
      <c r="Z9" s="34">
        <v>76</v>
      </c>
      <c r="AA9" s="35"/>
    </row>
    <row r="10" spans="2:27" ht="21.75" customHeight="1">
      <c r="B10" s="9"/>
      <c r="C10" s="28">
        <v>4</v>
      </c>
      <c r="D10" s="29">
        <v>3</v>
      </c>
      <c r="E10" s="30" t="s">
        <v>52</v>
      </c>
      <c r="F10" s="32">
        <v>217</v>
      </c>
      <c r="G10" s="32">
        <v>209</v>
      </c>
      <c r="H10" s="32">
        <v>204</v>
      </c>
      <c r="I10" s="32">
        <v>201</v>
      </c>
      <c r="J10" s="32">
        <v>201</v>
      </c>
      <c r="K10" s="32">
        <v>200</v>
      </c>
      <c r="L10" s="32">
        <v>199</v>
      </c>
      <c r="M10" s="32">
        <v>194</v>
      </c>
      <c r="N10" s="32">
        <v>194</v>
      </c>
      <c r="O10" s="32">
        <v>193</v>
      </c>
      <c r="P10" s="32">
        <v>192</v>
      </c>
      <c r="Q10" s="32">
        <v>191</v>
      </c>
      <c r="R10" s="32">
        <v>190</v>
      </c>
      <c r="S10" s="32">
        <v>187</v>
      </c>
      <c r="T10" s="32">
        <v>186</v>
      </c>
      <c r="U10" s="32">
        <v>2958</v>
      </c>
      <c r="V10" s="32">
        <v>3078</v>
      </c>
      <c r="W10" s="23">
        <v>15</v>
      </c>
      <c r="X10" s="33">
        <v>197.2</v>
      </c>
      <c r="Y10" s="34">
        <v>82</v>
      </c>
      <c r="Z10" s="34">
        <v>134</v>
      </c>
      <c r="AA10" s="35"/>
    </row>
    <row r="11" spans="1:27" ht="21.75" customHeight="1">
      <c r="A11" s="37"/>
      <c r="B11" s="9"/>
      <c r="C11" s="28">
        <v>5</v>
      </c>
      <c r="D11" s="29">
        <v>94</v>
      </c>
      <c r="E11" s="30" t="s">
        <v>50</v>
      </c>
      <c r="F11" s="32">
        <v>217</v>
      </c>
      <c r="G11" s="32">
        <v>216</v>
      </c>
      <c r="H11" s="32">
        <v>214</v>
      </c>
      <c r="I11" s="32">
        <v>212</v>
      </c>
      <c r="J11" s="32">
        <v>209</v>
      </c>
      <c r="K11" s="32">
        <v>205</v>
      </c>
      <c r="L11" s="32">
        <v>204</v>
      </c>
      <c r="M11" s="32">
        <v>200</v>
      </c>
      <c r="N11" s="32">
        <v>194</v>
      </c>
      <c r="O11" s="32">
        <v>193</v>
      </c>
      <c r="P11" s="32">
        <v>192</v>
      </c>
      <c r="Q11" s="32">
        <v>192</v>
      </c>
      <c r="R11" s="32">
        <v>190</v>
      </c>
      <c r="S11" s="32">
        <v>189</v>
      </c>
      <c r="T11" s="32">
        <v>189</v>
      </c>
      <c r="U11" s="32">
        <v>3016</v>
      </c>
      <c r="V11" s="32">
        <v>3016</v>
      </c>
      <c r="W11" s="23">
        <v>15</v>
      </c>
      <c r="X11" s="33">
        <v>201.06</v>
      </c>
      <c r="Y11" s="34">
        <v>62</v>
      </c>
      <c r="Z11" s="34">
        <v>94</v>
      </c>
      <c r="AA11" s="38"/>
    </row>
    <row r="12" spans="2:27" ht="21.75" customHeight="1">
      <c r="B12" s="9"/>
      <c r="C12" s="28">
        <v>6</v>
      </c>
      <c r="D12" s="29">
        <v>269</v>
      </c>
      <c r="E12" s="30" t="s">
        <v>49</v>
      </c>
      <c r="F12" s="32">
        <v>199</v>
      </c>
      <c r="G12" s="32">
        <v>196</v>
      </c>
      <c r="H12" s="32">
        <v>193</v>
      </c>
      <c r="I12" s="32">
        <v>193</v>
      </c>
      <c r="J12" s="32">
        <v>192</v>
      </c>
      <c r="K12" s="32">
        <v>180</v>
      </c>
      <c r="L12" s="32">
        <v>179</v>
      </c>
      <c r="M12" s="32">
        <v>177</v>
      </c>
      <c r="N12" s="32">
        <v>177</v>
      </c>
      <c r="O12" s="32">
        <v>177</v>
      </c>
      <c r="P12" s="32">
        <v>176</v>
      </c>
      <c r="Q12" s="32">
        <v>176</v>
      </c>
      <c r="R12" s="32">
        <v>173</v>
      </c>
      <c r="S12" s="32">
        <v>173</v>
      </c>
      <c r="T12" s="32">
        <v>173</v>
      </c>
      <c r="U12" s="32">
        <v>2734</v>
      </c>
      <c r="V12" s="32">
        <v>2854</v>
      </c>
      <c r="W12" s="23">
        <v>15</v>
      </c>
      <c r="X12" s="33">
        <v>182.26</v>
      </c>
      <c r="Y12" s="34">
        <v>162</v>
      </c>
      <c r="Z12" s="34">
        <v>81</v>
      </c>
      <c r="AA12" s="35"/>
    </row>
    <row r="13" spans="2:27" ht="21.75" customHeight="1">
      <c r="B13" s="9"/>
      <c r="C13" s="28">
        <v>7</v>
      </c>
      <c r="D13" s="29">
        <v>74</v>
      </c>
      <c r="E13" s="30" t="s">
        <v>76</v>
      </c>
      <c r="F13" s="32">
        <v>200</v>
      </c>
      <c r="G13" s="32">
        <v>195</v>
      </c>
      <c r="H13" s="32">
        <v>194</v>
      </c>
      <c r="I13" s="32">
        <v>193</v>
      </c>
      <c r="J13" s="32">
        <v>188</v>
      </c>
      <c r="K13" s="32">
        <v>180</v>
      </c>
      <c r="L13" s="32">
        <v>173</v>
      </c>
      <c r="M13" s="32">
        <v>173</v>
      </c>
      <c r="N13" s="32">
        <v>169</v>
      </c>
      <c r="O13" s="32">
        <v>169</v>
      </c>
      <c r="P13" s="32">
        <v>166</v>
      </c>
      <c r="Q13" s="32">
        <v>165</v>
      </c>
      <c r="R13" s="32">
        <v>162</v>
      </c>
      <c r="S13" s="32">
        <v>159</v>
      </c>
      <c r="T13" s="32">
        <v>159</v>
      </c>
      <c r="U13" s="32">
        <v>2645</v>
      </c>
      <c r="V13" s="32">
        <v>2765</v>
      </c>
      <c r="W13" s="23">
        <v>15</v>
      </c>
      <c r="X13" s="33">
        <v>176.33</v>
      </c>
      <c r="Y13" s="34">
        <v>89</v>
      </c>
      <c r="Z13" s="34">
        <v>58</v>
      </c>
      <c r="AA13" s="35"/>
    </row>
    <row r="14" spans="2:27" ht="21.75" customHeight="1">
      <c r="B14" s="9"/>
      <c r="C14" s="39">
        <v>8</v>
      </c>
      <c r="D14" s="40">
        <v>155</v>
      </c>
      <c r="E14" s="41" t="s">
        <v>77</v>
      </c>
      <c r="F14" s="43">
        <v>213</v>
      </c>
      <c r="G14" s="43">
        <v>200</v>
      </c>
      <c r="H14" s="43">
        <v>195</v>
      </c>
      <c r="I14" s="43">
        <v>189</v>
      </c>
      <c r="J14" s="43">
        <v>189</v>
      </c>
      <c r="K14" s="43">
        <v>181</v>
      </c>
      <c r="L14" s="43">
        <v>181</v>
      </c>
      <c r="M14" s="43">
        <v>179</v>
      </c>
      <c r="N14" s="43">
        <v>177</v>
      </c>
      <c r="O14" s="43">
        <v>177</v>
      </c>
      <c r="P14" s="43">
        <v>173</v>
      </c>
      <c r="Q14" s="43">
        <v>171</v>
      </c>
      <c r="R14" s="43">
        <v>171</v>
      </c>
      <c r="S14" s="43">
        <v>169</v>
      </c>
      <c r="T14" s="43">
        <v>169</v>
      </c>
      <c r="U14" s="43">
        <v>2734</v>
      </c>
      <c r="V14" s="43">
        <v>2734</v>
      </c>
      <c r="W14" s="44">
        <v>15</v>
      </c>
      <c r="X14" s="45">
        <v>182.26</v>
      </c>
      <c r="Y14" s="46">
        <v>31</v>
      </c>
      <c r="Z14" s="46">
        <v>35</v>
      </c>
      <c r="AA14" s="35"/>
    </row>
    <row r="15" spans="2:27" ht="21.75" customHeight="1">
      <c r="B15" s="9"/>
      <c r="C15" s="28">
        <v>9</v>
      </c>
      <c r="D15" s="29">
        <v>140</v>
      </c>
      <c r="E15" s="30" t="s">
        <v>66</v>
      </c>
      <c r="F15" s="32">
        <v>210</v>
      </c>
      <c r="G15" s="32">
        <v>199</v>
      </c>
      <c r="H15" s="32">
        <v>193</v>
      </c>
      <c r="I15" s="32">
        <v>185</v>
      </c>
      <c r="J15" s="32">
        <v>184</v>
      </c>
      <c r="K15" s="32">
        <v>182</v>
      </c>
      <c r="L15" s="32">
        <v>182</v>
      </c>
      <c r="M15" s="32">
        <v>182</v>
      </c>
      <c r="N15" s="32">
        <v>174</v>
      </c>
      <c r="O15" s="32">
        <v>171</v>
      </c>
      <c r="P15" s="32">
        <v>168</v>
      </c>
      <c r="Q15" s="32">
        <v>168</v>
      </c>
      <c r="R15" s="32">
        <v>167</v>
      </c>
      <c r="S15" s="32">
        <v>164</v>
      </c>
      <c r="T15" s="32">
        <v>162</v>
      </c>
      <c r="U15" s="32">
        <v>2691</v>
      </c>
      <c r="V15" s="32">
        <v>2691</v>
      </c>
      <c r="W15" s="23">
        <v>15</v>
      </c>
      <c r="X15" s="33">
        <v>179.4</v>
      </c>
      <c r="Y15" s="34">
        <v>43</v>
      </c>
      <c r="Z15" s="34">
        <v>39</v>
      </c>
      <c r="AA15" s="35"/>
    </row>
    <row r="16" spans="2:27" ht="21.75" customHeight="1">
      <c r="B16" s="9"/>
      <c r="C16" s="28">
        <v>10</v>
      </c>
      <c r="D16" s="29">
        <v>210</v>
      </c>
      <c r="E16" s="30" t="s">
        <v>69</v>
      </c>
      <c r="F16" s="32">
        <v>195</v>
      </c>
      <c r="G16" s="32">
        <v>189</v>
      </c>
      <c r="H16" s="32">
        <v>184</v>
      </c>
      <c r="I16" s="32">
        <v>178</v>
      </c>
      <c r="J16" s="32">
        <v>178</v>
      </c>
      <c r="K16" s="32">
        <v>175</v>
      </c>
      <c r="L16" s="32">
        <v>173</v>
      </c>
      <c r="M16" s="32">
        <v>172</v>
      </c>
      <c r="N16" s="32">
        <v>172</v>
      </c>
      <c r="O16" s="32">
        <v>171</v>
      </c>
      <c r="P16" s="32">
        <v>169</v>
      </c>
      <c r="Q16" s="32">
        <v>169</v>
      </c>
      <c r="R16" s="32">
        <v>168</v>
      </c>
      <c r="S16" s="32">
        <v>168</v>
      </c>
      <c r="T16" s="32">
        <v>167</v>
      </c>
      <c r="U16" s="32">
        <v>2628</v>
      </c>
      <c r="V16" s="32">
        <v>2628</v>
      </c>
      <c r="W16" s="23">
        <v>15</v>
      </c>
      <c r="X16" s="33">
        <v>175.2</v>
      </c>
      <c r="Y16" s="34">
        <v>63</v>
      </c>
      <c r="Z16" s="47">
        <v>86</v>
      </c>
      <c r="AA16" s="35"/>
    </row>
    <row r="17" spans="2:27" ht="21.75" customHeight="1">
      <c r="B17" s="9"/>
      <c r="C17" s="28">
        <v>11</v>
      </c>
      <c r="D17" s="29">
        <v>217</v>
      </c>
      <c r="E17" s="30" t="s">
        <v>53</v>
      </c>
      <c r="F17" s="32">
        <v>214</v>
      </c>
      <c r="G17" s="32">
        <v>213</v>
      </c>
      <c r="H17" s="32">
        <v>203</v>
      </c>
      <c r="I17" s="32">
        <v>187</v>
      </c>
      <c r="J17" s="32">
        <v>181</v>
      </c>
      <c r="K17" s="32">
        <v>165</v>
      </c>
      <c r="L17" s="32">
        <v>157</v>
      </c>
      <c r="M17" s="32">
        <v>152</v>
      </c>
      <c r="N17" s="32">
        <v>151</v>
      </c>
      <c r="O17" s="32">
        <v>147</v>
      </c>
      <c r="P17" s="32">
        <v>147</v>
      </c>
      <c r="Q17" s="32">
        <v>147</v>
      </c>
      <c r="R17" s="32">
        <v>143</v>
      </c>
      <c r="S17" s="32">
        <v>143</v>
      </c>
      <c r="T17" s="32">
        <v>135</v>
      </c>
      <c r="U17" s="32">
        <v>2485</v>
      </c>
      <c r="V17" s="32">
        <v>2485</v>
      </c>
      <c r="W17" s="23">
        <v>15</v>
      </c>
      <c r="X17" s="33">
        <v>165.66</v>
      </c>
      <c r="Y17" s="34">
        <v>143</v>
      </c>
      <c r="Z17" s="34">
        <v>17</v>
      </c>
      <c r="AA17" s="35"/>
    </row>
    <row r="18" spans="2:27" ht="21.75" customHeight="1">
      <c r="B18" s="9"/>
      <c r="C18" s="28">
        <v>12</v>
      </c>
      <c r="D18" s="29">
        <v>119</v>
      </c>
      <c r="E18" s="30" t="s">
        <v>75</v>
      </c>
      <c r="F18" s="32">
        <v>179</v>
      </c>
      <c r="G18" s="32">
        <v>169</v>
      </c>
      <c r="H18" s="32">
        <v>167</v>
      </c>
      <c r="I18" s="32">
        <v>164</v>
      </c>
      <c r="J18" s="32">
        <v>154</v>
      </c>
      <c r="K18" s="32">
        <v>154</v>
      </c>
      <c r="L18" s="32">
        <v>152</v>
      </c>
      <c r="M18" s="32">
        <v>149</v>
      </c>
      <c r="N18" s="32">
        <v>148</v>
      </c>
      <c r="O18" s="32">
        <v>139</v>
      </c>
      <c r="P18" s="32">
        <v>135</v>
      </c>
      <c r="Q18" s="32">
        <v>127</v>
      </c>
      <c r="R18" s="32">
        <v>0</v>
      </c>
      <c r="S18" s="32">
        <v>0</v>
      </c>
      <c r="T18" s="32">
        <v>0</v>
      </c>
      <c r="U18" s="32">
        <v>1837</v>
      </c>
      <c r="V18" s="32">
        <v>1837</v>
      </c>
      <c r="W18" s="23">
        <v>12</v>
      </c>
      <c r="X18" s="33">
        <v>153.08</v>
      </c>
      <c r="Y18" s="34">
        <v>648</v>
      </c>
      <c r="Z18" s="34">
        <v>12</v>
      </c>
      <c r="AA18" s="35"/>
    </row>
    <row r="19" spans="2:27" ht="21.75" customHeight="1">
      <c r="B19" s="9"/>
      <c r="C19" s="28"/>
      <c r="D19" s="29"/>
      <c r="E19" s="30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23"/>
      <c r="X19" s="33"/>
      <c r="Y19" s="34"/>
      <c r="Z19" s="34"/>
      <c r="AA19" s="35"/>
    </row>
    <row r="20" spans="2:27" ht="21.75" customHeight="1">
      <c r="B20" s="9"/>
      <c r="C20" s="28"/>
      <c r="D20" s="29"/>
      <c r="E20" s="30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23"/>
      <c r="X20" s="33"/>
      <c r="Y20" s="34"/>
      <c r="Z20" s="34"/>
      <c r="AA20" s="35"/>
    </row>
    <row r="21" spans="2:27" ht="21.75" customHeight="1">
      <c r="B21" s="9"/>
      <c r="C21" s="28"/>
      <c r="D21" s="29"/>
      <c r="E21" s="30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23"/>
      <c r="X21" s="33"/>
      <c r="Y21" s="34"/>
      <c r="Z21" s="34"/>
      <c r="AA21" s="35"/>
    </row>
    <row r="22" spans="2:27" ht="21.75" customHeight="1">
      <c r="B22" s="9"/>
      <c r="C22" s="28"/>
      <c r="D22" s="29"/>
      <c r="E22" s="30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23"/>
      <c r="X22" s="33"/>
      <c r="Y22" s="34"/>
      <c r="Z22" s="34"/>
      <c r="AA22" s="35"/>
    </row>
    <row r="23" spans="2:27" ht="21.75" customHeight="1">
      <c r="B23" s="9"/>
      <c r="C23" s="28"/>
      <c r="D23" s="29"/>
      <c r="E23" s="30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23"/>
      <c r="X23" s="33"/>
      <c r="Y23" s="34"/>
      <c r="Z23" s="34"/>
      <c r="AA23" s="35"/>
    </row>
    <row r="24" spans="2:27" ht="21.75" customHeight="1">
      <c r="B24" s="9"/>
      <c r="C24" s="28"/>
      <c r="D24" s="29"/>
      <c r="E24" s="30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23"/>
      <c r="X24" s="33"/>
      <c r="Y24" s="34"/>
      <c r="Z24" s="34"/>
      <c r="AA24" s="35"/>
    </row>
    <row r="25" spans="2:27" ht="21.75" customHeight="1">
      <c r="B25" s="9"/>
      <c r="C25" s="28"/>
      <c r="D25" s="29"/>
      <c r="E25" s="30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23"/>
      <c r="X25" s="33"/>
      <c r="Y25" s="34"/>
      <c r="Z25" s="34"/>
      <c r="AA25" s="35"/>
    </row>
    <row r="26" spans="2:27" ht="15.75" customHeight="1">
      <c r="B26" s="9"/>
      <c r="C26" s="28" t="s">
        <v>23</v>
      </c>
      <c r="D26" s="29" t="s">
        <v>23</v>
      </c>
      <c r="E26" s="30" t="s">
        <v>23</v>
      </c>
      <c r="F26" s="32" t="s">
        <v>23</v>
      </c>
      <c r="G26" s="32" t="s">
        <v>23</v>
      </c>
      <c r="H26" s="32" t="s">
        <v>23</v>
      </c>
      <c r="I26" s="32" t="s">
        <v>23</v>
      </c>
      <c r="J26" s="32" t="s">
        <v>23</v>
      </c>
      <c r="K26" s="32" t="s">
        <v>23</v>
      </c>
      <c r="L26" s="32" t="s">
        <v>23</v>
      </c>
      <c r="M26" s="32" t="s">
        <v>23</v>
      </c>
      <c r="N26" s="32" t="s">
        <v>23</v>
      </c>
      <c r="O26" s="32" t="s">
        <v>23</v>
      </c>
      <c r="P26" s="32" t="s">
        <v>23</v>
      </c>
      <c r="Q26" s="32" t="s">
        <v>23</v>
      </c>
      <c r="R26" s="32" t="s">
        <v>23</v>
      </c>
      <c r="S26" s="32" t="s">
        <v>23</v>
      </c>
      <c r="T26" s="32" t="s">
        <v>23</v>
      </c>
      <c r="U26" s="32" t="s">
        <v>23</v>
      </c>
      <c r="V26" s="32" t="s">
        <v>23</v>
      </c>
      <c r="W26" s="23" t="s">
        <v>23</v>
      </c>
      <c r="X26" s="33" t="s">
        <v>23</v>
      </c>
      <c r="Y26" s="34" t="s">
        <v>23</v>
      </c>
      <c r="Z26" s="34" t="s">
        <v>23</v>
      </c>
      <c r="AA26" s="35"/>
    </row>
    <row r="27" spans="2:27" ht="15.75" customHeight="1">
      <c r="B27" s="9"/>
      <c r="C27" s="83" t="s">
        <v>71</v>
      </c>
      <c r="D27" s="84"/>
      <c r="E27" s="85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1"/>
      <c r="W27" s="88"/>
      <c r="X27" s="89"/>
      <c r="Y27" s="90"/>
      <c r="Z27" s="34" t="s">
        <v>23</v>
      </c>
      <c r="AA27" s="35"/>
    </row>
    <row r="28" spans="2:27" ht="15.75" customHeight="1">
      <c r="B28" s="9"/>
      <c r="C28" s="28">
        <v>1</v>
      </c>
      <c r="D28" s="29">
        <v>265</v>
      </c>
      <c r="E28" s="30" t="s">
        <v>51</v>
      </c>
      <c r="F28" s="32">
        <v>269</v>
      </c>
      <c r="G28" s="32">
        <v>252</v>
      </c>
      <c r="H28" s="32">
        <v>246</v>
      </c>
      <c r="I28" s="32">
        <v>240</v>
      </c>
      <c r="J28" s="32">
        <v>236</v>
      </c>
      <c r="K28" s="32">
        <v>235</v>
      </c>
      <c r="L28" s="32">
        <v>234</v>
      </c>
      <c r="M28" s="32">
        <v>227</v>
      </c>
      <c r="N28" s="32">
        <v>225</v>
      </c>
      <c r="O28" s="32">
        <v>218</v>
      </c>
      <c r="P28" s="32">
        <v>217</v>
      </c>
      <c r="Q28" s="32">
        <v>216</v>
      </c>
      <c r="R28" s="32">
        <v>215</v>
      </c>
      <c r="S28" s="32">
        <v>213</v>
      </c>
      <c r="T28" s="32">
        <v>213</v>
      </c>
      <c r="U28" s="32">
        <v>3456</v>
      </c>
      <c r="V28" s="32">
        <v>3456</v>
      </c>
      <c r="W28" s="23">
        <v>15</v>
      </c>
      <c r="X28" s="33">
        <v>230.4</v>
      </c>
      <c r="Y28" s="34"/>
      <c r="Z28" s="34">
        <v>151</v>
      </c>
      <c r="AA28" s="35"/>
    </row>
    <row r="29" spans="2:27" ht="15.75" customHeight="1">
      <c r="B29" s="9"/>
      <c r="C29" s="28">
        <v>2</v>
      </c>
      <c r="D29" s="29">
        <v>225</v>
      </c>
      <c r="E29" s="30" t="s">
        <v>46</v>
      </c>
      <c r="F29" s="97">
        <v>251</v>
      </c>
      <c r="G29" s="32">
        <v>246</v>
      </c>
      <c r="H29" s="32">
        <v>232</v>
      </c>
      <c r="I29" s="32">
        <v>229</v>
      </c>
      <c r="J29" s="32">
        <v>227</v>
      </c>
      <c r="K29" s="32">
        <v>225</v>
      </c>
      <c r="L29" s="32">
        <v>223</v>
      </c>
      <c r="M29" s="32">
        <v>222</v>
      </c>
      <c r="N29" s="32">
        <v>222</v>
      </c>
      <c r="O29" s="32">
        <v>221</v>
      </c>
      <c r="P29" s="32">
        <v>219</v>
      </c>
      <c r="Q29" s="32">
        <v>219</v>
      </c>
      <c r="R29" s="32">
        <v>214</v>
      </c>
      <c r="S29" s="32">
        <v>214</v>
      </c>
      <c r="T29" s="32">
        <v>214</v>
      </c>
      <c r="U29" s="32">
        <v>3378</v>
      </c>
      <c r="V29" s="32">
        <v>3378</v>
      </c>
      <c r="W29" s="23">
        <v>15</v>
      </c>
      <c r="X29" s="33">
        <v>225.2</v>
      </c>
      <c r="Y29" s="34">
        <v>78</v>
      </c>
      <c r="Z29" s="34">
        <v>82</v>
      </c>
      <c r="AA29" s="35"/>
    </row>
    <row r="30" spans="2:27" ht="15.75" customHeight="1">
      <c r="B30" s="9"/>
      <c r="C30" s="28">
        <v>3</v>
      </c>
      <c r="D30" s="29">
        <v>227</v>
      </c>
      <c r="E30" s="30" t="s">
        <v>47</v>
      </c>
      <c r="F30" s="32">
        <v>254</v>
      </c>
      <c r="G30" s="32">
        <v>238</v>
      </c>
      <c r="H30" s="32">
        <v>234</v>
      </c>
      <c r="I30" s="32">
        <v>232</v>
      </c>
      <c r="J30" s="32">
        <v>227</v>
      </c>
      <c r="K30" s="32">
        <v>205</v>
      </c>
      <c r="L30" s="32">
        <v>203</v>
      </c>
      <c r="M30" s="32">
        <v>200</v>
      </c>
      <c r="N30" s="32">
        <v>198</v>
      </c>
      <c r="O30" s="32">
        <v>197</v>
      </c>
      <c r="P30" s="32">
        <v>196</v>
      </c>
      <c r="Q30" s="32">
        <v>195</v>
      </c>
      <c r="R30" s="32">
        <v>194</v>
      </c>
      <c r="S30" s="32">
        <v>194</v>
      </c>
      <c r="T30" s="32">
        <v>193</v>
      </c>
      <c r="U30" s="32">
        <v>3160</v>
      </c>
      <c r="V30" s="32">
        <v>3160</v>
      </c>
      <c r="W30" s="23">
        <v>15</v>
      </c>
      <c r="X30" s="33">
        <v>210.66</v>
      </c>
      <c r="Y30" s="34">
        <v>218</v>
      </c>
      <c r="Z30" s="34">
        <v>76</v>
      </c>
      <c r="AA30" s="35"/>
    </row>
    <row r="31" spans="2:27" ht="19.5" customHeight="1">
      <c r="B31" s="9"/>
      <c r="C31" s="49"/>
      <c r="D31" s="50"/>
      <c r="E31" s="51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  <c r="X31" s="69"/>
      <c r="Y31" s="54"/>
      <c r="Z31" s="55"/>
      <c r="AA31" s="35"/>
    </row>
    <row r="32" spans="2:27" ht="19.5" customHeight="1">
      <c r="B32" s="9"/>
      <c r="C32" s="56"/>
      <c r="D32" s="57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60"/>
      <c r="X32" s="61"/>
      <c r="Y32" s="61"/>
      <c r="Z32" s="62"/>
      <c r="AA32" s="35"/>
    </row>
    <row r="33" spans="3:22" s="37" customFormat="1" ht="19.5" customHeight="1">
      <c r="C33" s="63"/>
      <c r="D33" s="6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6"/>
      <c r="V33" s="76"/>
    </row>
    <row r="34" spans="5:22" ht="19.5" customHeight="1"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6"/>
      <c r="V34" s="76"/>
    </row>
    <row r="35" spans="5:22" ht="19.5" customHeight="1"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6"/>
      <c r="V35" s="76"/>
    </row>
    <row r="36" spans="5:22" ht="19.5" customHeight="1"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6"/>
      <c r="V36" s="76"/>
    </row>
    <row r="37" spans="5:22" ht="19.5" customHeight="1"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6"/>
      <c r="V37" s="76"/>
    </row>
    <row r="38" spans="5:22" ht="19.5" customHeight="1"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6"/>
      <c r="V38" s="76"/>
    </row>
    <row r="39" spans="5:22" ht="19.5" customHeight="1"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6"/>
      <c r="V39" s="76"/>
    </row>
    <row r="40" spans="5:22" ht="19.5" customHeight="1"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6"/>
      <c r="V40" s="76"/>
    </row>
    <row r="41" spans="5:22" ht="19.5" customHeight="1"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6"/>
      <c r="V41" s="76"/>
    </row>
    <row r="42" spans="5:22" ht="19.5" customHeight="1"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6"/>
      <c r="V42" s="76"/>
    </row>
    <row r="43" spans="5:22" ht="19.5" customHeight="1"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6"/>
      <c r="V43" s="76"/>
    </row>
    <row r="44" spans="5:22" ht="19.5" customHeight="1"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6"/>
      <c r="V44" s="76"/>
    </row>
    <row r="45" spans="5:22" ht="19.5" customHeight="1"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6"/>
      <c r="V45" s="76"/>
    </row>
    <row r="46" ht="19.5" customHeight="1">
      <c r="E46" s="75"/>
    </row>
  </sheetData>
  <sheetProtection/>
  <mergeCells count="3">
    <mergeCell ref="C5:C6"/>
    <mergeCell ref="D5:D6"/>
    <mergeCell ref="E5:E6"/>
  </mergeCells>
  <conditionalFormatting sqref="F31:T32">
    <cfRule type="cellIs" priority="23" dxfId="20" operator="between" stopIfTrue="1">
      <formula>200</formula>
      <formula>230</formula>
    </cfRule>
    <cfRule type="cellIs" priority="24" dxfId="19" operator="between" stopIfTrue="1">
      <formula>231</formula>
      <formula>250</formula>
    </cfRule>
    <cfRule type="cellIs" priority="25" dxfId="8" operator="between" stopIfTrue="1">
      <formula>250</formula>
      <formula>300</formula>
    </cfRule>
  </conditionalFormatting>
  <conditionalFormatting sqref="F26:Q30 R7:V30">
    <cfRule type="cellIs" priority="20" dxfId="4" operator="between" stopIfTrue="1">
      <formula>200</formula>
      <formula>230</formula>
    </cfRule>
    <cfRule type="cellIs" priority="21" dxfId="3" operator="between" stopIfTrue="1">
      <formula>231</formula>
      <formula>250</formula>
    </cfRule>
    <cfRule type="cellIs" priority="22" dxfId="8" operator="between" stopIfTrue="1">
      <formula>250</formula>
      <formula>300</formula>
    </cfRule>
  </conditionalFormatting>
  <conditionalFormatting sqref="F7:V30">
    <cfRule type="cellIs" priority="17" dxfId="4" operator="between" stopIfTrue="1">
      <formula>200</formula>
      <formula>230</formula>
    </cfRule>
    <cfRule type="cellIs" priority="18" dxfId="3" operator="between" stopIfTrue="1">
      <formula>231</formula>
      <formula>250</formula>
    </cfRule>
    <cfRule type="cellIs" priority="19" dxfId="2" operator="between" stopIfTrue="1">
      <formula>250</formula>
      <formula>300</formula>
    </cfRule>
  </conditionalFormatting>
  <conditionalFormatting sqref="Z7:Z26">
    <cfRule type="cellIs" priority="16" dxfId="0" operator="greaterThanOrEqual" stopIfTrue="1">
      <formula>40</formula>
    </cfRule>
  </conditionalFormatting>
  <conditionalFormatting sqref="F31:T32">
    <cfRule type="cellIs" priority="13" dxfId="20" operator="between" stopIfTrue="1">
      <formula>200</formula>
      <formula>230</formula>
    </cfRule>
    <cfRule type="cellIs" priority="14" dxfId="19" operator="between" stopIfTrue="1">
      <formula>231</formula>
      <formula>250</formula>
    </cfRule>
    <cfRule type="cellIs" priority="15" dxfId="8" operator="between" stopIfTrue="1">
      <formula>250</formula>
      <formula>300</formula>
    </cfRule>
  </conditionalFormatting>
  <conditionalFormatting sqref="F26:Q30 R7:V30">
    <cfRule type="cellIs" priority="10" dxfId="4" operator="between" stopIfTrue="1">
      <formula>200</formula>
      <formula>230</formula>
    </cfRule>
    <cfRule type="cellIs" priority="11" dxfId="3" operator="between" stopIfTrue="1">
      <formula>231</formula>
      <formula>250</formula>
    </cfRule>
    <cfRule type="cellIs" priority="12" dxfId="8" operator="between" stopIfTrue="1">
      <formula>250</formula>
      <formula>300</formula>
    </cfRule>
  </conditionalFormatting>
  <conditionalFormatting sqref="F7:V30">
    <cfRule type="cellIs" priority="7" dxfId="4" operator="between" stopIfTrue="1">
      <formula>200</formula>
      <formula>230</formula>
    </cfRule>
    <cfRule type="cellIs" priority="8" dxfId="3" operator="between" stopIfTrue="1">
      <formula>231</formula>
      <formula>250</formula>
    </cfRule>
    <cfRule type="cellIs" priority="9" dxfId="2" operator="between" stopIfTrue="1">
      <formula>250</formula>
      <formula>300</formula>
    </cfRule>
  </conditionalFormatting>
  <conditionalFormatting sqref="Z7:Z30">
    <cfRule type="cellIs" priority="6" dxfId="0" operator="greaterThanOrEqual" stopIfTrue="1">
      <formula>40</formula>
    </cfRule>
  </conditionalFormatting>
  <conditionalFormatting sqref="F27:U27">
    <cfRule type="cellIs" priority="3" dxfId="4" operator="between" stopIfTrue="1">
      <formula>200</formula>
      <formula>230</formula>
    </cfRule>
    <cfRule type="cellIs" priority="4" dxfId="3" operator="between" stopIfTrue="1">
      <formula>231</formula>
      <formula>250</formula>
    </cfRule>
    <cfRule type="cellIs" priority="5" dxfId="2" operator="between" stopIfTrue="1">
      <formula>250</formula>
      <formula>300</formula>
    </cfRule>
  </conditionalFormatting>
  <conditionalFormatting sqref="Y27">
    <cfRule type="cellIs" priority="2" dxfId="0" operator="greaterThanOrEqual" stopIfTrue="1">
      <formula>40</formula>
    </cfRule>
  </conditionalFormatting>
  <conditionalFormatting sqref="Z29">
    <cfRule type="cellIs" priority="1" dxfId="0" operator="greaterThanOrEqual" stopIfTrue="1">
      <formula>40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44"/>
  <sheetViews>
    <sheetView showGridLines="0" zoomScalePageLayoutView="0" workbookViewId="0" topLeftCell="A1">
      <selection activeCell="O9" sqref="O9"/>
    </sheetView>
  </sheetViews>
  <sheetFormatPr defaultColWidth="9.140625" defaultRowHeight="19.5" customHeight="1"/>
  <cols>
    <col min="3" max="3" width="3.8515625" style="67" bestFit="1" customWidth="1"/>
    <col min="4" max="4" width="3.8515625" style="63" customWidth="1"/>
    <col min="5" max="5" width="14.7109375" style="37" customWidth="1"/>
    <col min="6" max="20" width="5.28125" style="0" customWidth="1"/>
    <col min="21" max="21" width="5.7109375" style="9" customWidth="1"/>
    <col min="22" max="22" width="6.7109375" style="9" customWidth="1"/>
    <col min="23" max="24" width="5.00390625" style="0" bestFit="1" customWidth="1"/>
    <col min="25" max="25" width="4.7109375" style="0" customWidth="1"/>
    <col min="26" max="26" width="6.57421875" style="0" bestFit="1" customWidth="1"/>
  </cols>
  <sheetData>
    <row r="2" spans="3:22" ht="15.75" customHeight="1">
      <c r="C2" s="1" t="s">
        <v>70</v>
      </c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3:22" ht="15.75" customHeight="1">
      <c r="C3" s="3" t="s">
        <v>1</v>
      </c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3:22" ht="19.5" customHeight="1">
      <c r="C4" s="5" t="s">
        <v>54</v>
      </c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2:26" ht="19.5" customHeight="1">
      <c r="B5" s="9" t="s">
        <v>3</v>
      </c>
      <c r="C5" s="113" t="s">
        <v>4</v>
      </c>
      <c r="D5" s="115" t="s">
        <v>5</v>
      </c>
      <c r="E5" s="117" t="s">
        <v>6</v>
      </c>
      <c r="F5" s="11" t="s">
        <v>7</v>
      </c>
      <c r="G5" s="12"/>
      <c r="H5" s="12"/>
      <c r="I5" s="12"/>
      <c r="J5" s="13"/>
      <c r="K5" s="13" t="s">
        <v>8</v>
      </c>
      <c r="L5" s="80">
        <v>41229</v>
      </c>
      <c r="M5" s="12"/>
      <c r="N5" s="14"/>
      <c r="O5" s="12"/>
      <c r="P5" s="12"/>
      <c r="Q5" s="12"/>
      <c r="R5" s="12"/>
      <c r="S5" s="12"/>
      <c r="T5" s="12"/>
      <c r="U5" s="15" t="s">
        <v>9</v>
      </c>
      <c r="V5" s="16"/>
      <c r="W5" s="17"/>
      <c r="X5" s="18" t="s">
        <v>10</v>
      </c>
      <c r="Y5" s="18"/>
      <c r="Z5" s="19" t="s">
        <v>11</v>
      </c>
    </row>
    <row r="6" spans="2:26" ht="19.5" customHeight="1">
      <c r="B6" s="9" t="s">
        <v>12</v>
      </c>
      <c r="C6" s="114"/>
      <c r="D6" s="116"/>
      <c r="E6" s="118"/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70" t="s">
        <v>3</v>
      </c>
      <c r="V6" s="22" t="s">
        <v>15</v>
      </c>
      <c r="W6" s="23" t="s">
        <v>19</v>
      </c>
      <c r="X6" s="24" t="s">
        <v>17</v>
      </c>
      <c r="Y6" s="26" t="s">
        <v>18</v>
      </c>
      <c r="Z6" s="26" t="s">
        <v>19</v>
      </c>
    </row>
    <row r="7" spans="2:27" s="27" customFormat="1" ht="19.5" customHeight="1">
      <c r="B7" s="9">
        <v>1622</v>
      </c>
      <c r="C7" s="28">
        <v>1</v>
      </c>
      <c r="D7" s="71">
        <v>375</v>
      </c>
      <c r="E7" s="72" t="s">
        <v>61</v>
      </c>
      <c r="F7" s="31">
        <v>220</v>
      </c>
      <c r="G7" s="31">
        <v>220</v>
      </c>
      <c r="H7" s="31">
        <v>203</v>
      </c>
      <c r="I7" s="31">
        <v>201</v>
      </c>
      <c r="J7" s="31">
        <v>193</v>
      </c>
      <c r="K7" s="31">
        <v>191</v>
      </c>
      <c r="L7" s="31">
        <v>190</v>
      </c>
      <c r="M7" s="31">
        <v>187</v>
      </c>
      <c r="N7" s="31">
        <v>182</v>
      </c>
      <c r="O7" s="31">
        <v>182</v>
      </c>
      <c r="P7" s="31">
        <v>180</v>
      </c>
      <c r="Q7" s="31">
        <v>180</v>
      </c>
      <c r="R7" s="31">
        <v>179</v>
      </c>
      <c r="S7" s="31">
        <v>176</v>
      </c>
      <c r="T7" s="31">
        <v>175</v>
      </c>
      <c r="U7" s="31">
        <v>2859</v>
      </c>
      <c r="V7" s="98">
        <v>3309</v>
      </c>
      <c r="W7" s="23">
        <v>15</v>
      </c>
      <c r="X7" s="33">
        <v>190.6</v>
      </c>
      <c r="Y7" s="48"/>
      <c r="Z7" s="34">
        <v>116</v>
      </c>
      <c r="AA7" s="35"/>
    </row>
    <row r="8" spans="2:27" ht="19.5" customHeight="1">
      <c r="B8" s="9">
        <v>1543</v>
      </c>
      <c r="C8" s="28">
        <v>2</v>
      </c>
      <c r="D8" s="71">
        <v>344</v>
      </c>
      <c r="E8" s="72" t="s">
        <v>57</v>
      </c>
      <c r="F8" s="31">
        <v>226</v>
      </c>
      <c r="G8" s="31">
        <v>218</v>
      </c>
      <c r="H8" s="31">
        <v>213</v>
      </c>
      <c r="I8" s="31">
        <v>210</v>
      </c>
      <c r="J8" s="31">
        <v>208</v>
      </c>
      <c r="K8" s="31">
        <v>206</v>
      </c>
      <c r="L8" s="31">
        <v>202</v>
      </c>
      <c r="M8" s="31">
        <v>199</v>
      </c>
      <c r="N8" s="31">
        <v>198</v>
      </c>
      <c r="O8" s="31">
        <v>198</v>
      </c>
      <c r="P8" s="31">
        <v>197</v>
      </c>
      <c r="Q8" s="31">
        <v>194</v>
      </c>
      <c r="R8" s="31">
        <v>193</v>
      </c>
      <c r="S8" s="31">
        <v>193</v>
      </c>
      <c r="T8" s="31">
        <v>192</v>
      </c>
      <c r="U8" s="31">
        <v>3047</v>
      </c>
      <c r="V8" s="99">
        <v>3272</v>
      </c>
      <c r="W8" s="23">
        <v>15</v>
      </c>
      <c r="X8" s="33">
        <v>203.13</v>
      </c>
      <c r="Y8" s="34">
        <v>37</v>
      </c>
      <c r="Z8" s="34">
        <v>126</v>
      </c>
      <c r="AA8" s="35"/>
    </row>
    <row r="9" spans="2:27" ht="19.5" customHeight="1">
      <c r="B9" s="9">
        <v>1387</v>
      </c>
      <c r="C9" s="28">
        <v>3</v>
      </c>
      <c r="D9" s="71">
        <v>358</v>
      </c>
      <c r="E9" s="72" t="s">
        <v>68</v>
      </c>
      <c r="F9" s="31">
        <v>188</v>
      </c>
      <c r="G9" s="31">
        <v>188</v>
      </c>
      <c r="H9" s="31">
        <v>177</v>
      </c>
      <c r="I9" s="31">
        <v>175</v>
      </c>
      <c r="J9" s="31">
        <v>167</v>
      </c>
      <c r="K9" s="31">
        <v>167</v>
      </c>
      <c r="L9" s="31">
        <v>163</v>
      </c>
      <c r="M9" s="31">
        <v>160</v>
      </c>
      <c r="N9" s="31">
        <v>157</v>
      </c>
      <c r="O9" s="31">
        <v>157</v>
      </c>
      <c r="P9" s="31">
        <v>157</v>
      </c>
      <c r="Q9" s="31">
        <v>157</v>
      </c>
      <c r="R9" s="31">
        <v>149</v>
      </c>
      <c r="S9" s="31">
        <v>148</v>
      </c>
      <c r="T9" s="31">
        <v>148</v>
      </c>
      <c r="U9" s="31">
        <v>2458</v>
      </c>
      <c r="V9" s="99">
        <v>3208</v>
      </c>
      <c r="W9" s="23">
        <v>15</v>
      </c>
      <c r="X9" s="33">
        <v>163.86</v>
      </c>
      <c r="Y9" s="34">
        <v>64</v>
      </c>
      <c r="Z9" s="34">
        <v>96</v>
      </c>
      <c r="AA9" s="35"/>
    </row>
    <row r="10" spans="2:27" ht="19.5" customHeight="1">
      <c r="B10" s="9">
        <v>1247</v>
      </c>
      <c r="C10" s="28">
        <v>4</v>
      </c>
      <c r="D10" s="71">
        <v>334</v>
      </c>
      <c r="E10" s="72" t="s">
        <v>55</v>
      </c>
      <c r="F10" s="31">
        <v>245</v>
      </c>
      <c r="G10" s="31">
        <v>223</v>
      </c>
      <c r="H10" s="31">
        <v>213</v>
      </c>
      <c r="I10" s="31">
        <v>205</v>
      </c>
      <c r="J10" s="31">
        <v>205</v>
      </c>
      <c r="K10" s="31">
        <v>205</v>
      </c>
      <c r="L10" s="31">
        <v>197</v>
      </c>
      <c r="M10" s="31">
        <v>196</v>
      </c>
      <c r="N10" s="31">
        <v>193</v>
      </c>
      <c r="O10" s="31">
        <v>192</v>
      </c>
      <c r="P10" s="31">
        <v>191</v>
      </c>
      <c r="Q10" s="31">
        <v>191</v>
      </c>
      <c r="R10" s="31">
        <v>190</v>
      </c>
      <c r="S10" s="31">
        <v>189</v>
      </c>
      <c r="T10" s="31">
        <v>186</v>
      </c>
      <c r="U10" s="31">
        <v>3021</v>
      </c>
      <c r="V10" s="102">
        <v>3171</v>
      </c>
      <c r="W10" s="23">
        <v>15</v>
      </c>
      <c r="X10" s="33">
        <v>201.4</v>
      </c>
      <c r="Y10" s="34">
        <v>37</v>
      </c>
      <c r="Z10" s="34">
        <v>42</v>
      </c>
      <c r="AA10" s="35"/>
    </row>
    <row r="11" spans="1:31" ht="19.5" customHeight="1">
      <c r="A11" s="37"/>
      <c r="B11" s="9">
        <v>1579</v>
      </c>
      <c r="C11" s="28">
        <v>5</v>
      </c>
      <c r="D11" s="71">
        <v>372</v>
      </c>
      <c r="E11" s="72" t="s">
        <v>60</v>
      </c>
      <c r="F11" s="31">
        <v>214</v>
      </c>
      <c r="G11" s="31">
        <v>192</v>
      </c>
      <c r="H11" s="31">
        <v>191</v>
      </c>
      <c r="I11" s="31">
        <v>185</v>
      </c>
      <c r="J11" s="31">
        <v>185</v>
      </c>
      <c r="K11" s="31">
        <v>179</v>
      </c>
      <c r="L11" s="31">
        <v>179</v>
      </c>
      <c r="M11" s="31">
        <v>177</v>
      </c>
      <c r="N11" s="31">
        <v>177</v>
      </c>
      <c r="O11" s="31">
        <v>176</v>
      </c>
      <c r="P11" s="31">
        <v>175</v>
      </c>
      <c r="Q11" s="31">
        <v>174</v>
      </c>
      <c r="R11" s="31">
        <v>170</v>
      </c>
      <c r="S11" s="31">
        <v>169</v>
      </c>
      <c r="T11" s="31">
        <v>169</v>
      </c>
      <c r="U11" s="31">
        <v>2712</v>
      </c>
      <c r="V11" s="32">
        <v>3162</v>
      </c>
      <c r="W11" s="23">
        <v>15</v>
      </c>
      <c r="X11" s="33">
        <v>180.8</v>
      </c>
      <c r="Y11" s="34">
        <v>9</v>
      </c>
      <c r="Z11" s="100">
        <v>41</v>
      </c>
      <c r="AA11" s="38"/>
      <c r="AE11">
        <v>75</v>
      </c>
    </row>
    <row r="12" spans="2:27" ht="19.5" customHeight="1">
      <c r="B12" s="9">
        <v>1209</v>
      </c>
      <c r="C12" s="28">
        <v>6</v>
      </c>
      <c r="D12" s="71">
        <v>313</v>
      </c>
      <c r="E12" s="72" t="s">
        <v>59</v>
      </c>
      <c r="F12" s="111">
        <v>199</v>
      </c>
      <c r="G12" s="31">
        <v>199</v>
      </c>
      <c r="H12" s="31">
        <v>189</v>
      </c>
      <c r="I12" s="31">
        <v>183</v>
      </c>
      <c r="J12" s="31">
        <v>182</v>
      </c>
      <c r="K12" s="31">
        <v>180</v>
      </c>
      <c r="L12" s="31">
        <v>180</v>
      </c>
      <c r="M12" s="31">
        <v>176</v>
      </c>
      <c r="N12" s="31">
        <v>175</v>
      </c>
      <c r="O12" s="31">
        <v>169</v>
      </c>
      <c r="P12" s="31">
        <v>169</v>
      </c>
      <c r="Q12" s="31">
        <v>168</v>
      </c>
      <c r="R12" s="31">
        <v>167</v>
      </c>
      <c r="S12" s="31">
        <v>167</v>
      </c>
      <c r="T12" s="31">
        <v>166</v>
      </c>
      <c r="U12" s="31">
        <v>2669</v>
      </c>
      <c r="V12" s="32">
        <v>3119</v>
      </c>
      <c r="W12" s="23">
        <v>15</v>
      </c>
      <c r="X12" s="33">
        <v>177.93</v>
      </c>
      <c r="Y12" s="34">
        <v>43</v>
      </c>
      <c r="Z12" s="100">
        <v>58</v>
      </c>
      <c r="AA12" s="35"/>
    </row>
    <row r="13" spans="2:27" ht="19.5" customHeight="1">
      <c r="B13" s="9">
        <v>1015</v>
      </c>
      <c r="C13" s="28">
        <v>7</v>
      </c>
      <c r="D13" s="71">
        <v>348</v>
      </c>
      <c r="E13" s="72" t="s">
        <v>56</v>
      </c>
      <c r="F13" s="31">
        <v>209</v>
      </c>
      <c r="G13" s="31">
        <v>206</v>
      </c>
      <c r="H13" s="31">
        <v>200</v>
      </c>
      <c r="I13" s="31">
        <v>188</v>
      </c>
      <c r="J13" s="31">
        <v>188</v>
      </c>
      <c r="K13" s="31">
        <v>185</v>
      </c>
      <c r="L13" s="31">
        <v>184</v>
      </c>
      <c r="M13" s="31">
        <v>182</v>
      </c>
      <c r="N13" s="31">
        <v>182</v>
      </c>
      <c r="O13" s="31">
        <v>182</v>
      </c>
      <c r="P13" s="31">
        <v>181</v>
      </c>
      <c r="Q13" s="31">
        <v>181</v>
      </c>
      <c r="R13" s="31">
        <v>181</v>
      </c>
      <c r="S13" s="31">
        <v>181</v>
      </c>
      <c r="T13" s="31">
        <v>179</v>
      </c>
      <c r="U13" s="31">
        <v>2809</v>
      </c>
      <c r="V13" s="32">
        <v>3109</v>
      </c>
      <c r="W13" s="23">
        <v>15</v>
      </c>
      <c r="X13" s="33">
        <v>187.26</v>
      </c>
      <c r="Y13" s="34">
        <v>10</v>
      </c>
      <c r="Z13" s="100">
        <v>90</v>
      </c>
      <c r="AA13" s="35"/>
    </row>
    <row r="14" spans="2:27" ht="19.5" customHeight="1">
      <c r="B14" s="9">
        <v>1039</v>
      </c>
      <c r="C14" s="39">
        <v>8</v>
      </c>
      <c r="D14" s="73">
        <v>363</v>
      </c>
      <c r="E14" s="74" t="s">
        <v>74</v>
      </c>
      <c r="F14" s="42">
        <v>196</v>
      </c>
      <c r="G14" s="42">
        <v>174</v>
      </c>
      <c r="H14" s="42">
        <v>173</v>
      </c>
      <c r="I14" s="42">
        <v>172</v>
      </c>
      <c r="J14" s="42">
        <v>172</v>
      </c>
      <c r="K14" s="42">
        <v>170</v>
      </c>
      <c r="L14" s="42">
        <v>166</v>
      </c>
      <c r="M14" s="42">
        <v>164</v>
      </c>
      <c r="N14" s="42">
        <v>161</v>
      </c>
      <c r="O14" s="42">
        <v>160</v>
      </c>
      <c r="P14" s="42">
        <v>160</v>
      </c>
      <c r="Q14" s="42">
        <v>159</v>
      </c>
      <c r="R14" s="42">
        <v>157</v>
      </c>
      <c r="S14" s="42">
        <v>157</v>
      </c>
      <c r="T14" s="42">
        <v>152</v>
      </c>
      <c r="U14" s="42">
        <v>2493</v>
      </c>
      <c r="V14" s="43">
        <v>3093</v>
      </c>
      <c r="W14" s="44">
        <v>15</v>
      </c>
      <c r="X14" s="45">
        <v>166.2</v>
      </c>
      <c r="Y14" s="46">
        <v>16</v>
      </c>
      <c r="Z14" s="101">
        <v>46</v>
      </c>
      <c r="AA14" s="35"/>
    </row>
    <row r="15" spans="2:27" ht="19.5" customHeight="1">
      <c r="B15" s="9">
        <v>1027</v>
      </c>
      <c r="C15" s="28">
        <v>9</v>
      </c>
      <c r="D15" s="71">
        <v>340</v>
      </c>
      <c r="E15" s="72" t="s">
        <v>65</v>
      </c>
      <c r="F15" s="31">
        <v>224</v>
      </c>
      <c r="G15" s="31">
        <v>206</v>
      </c>
      <c r="H15" s="31">
        <v>197</v>
      </c>
      <c r="I15" s="31">
        <v>196</v>
      </c>
      <c r="J15" s="31">
        <v>195</v>
      </c>
      <c r="K15" s="31">
        <v>186</v>
      </c>
      <c r="L15" s="31">
        <v>185</v>
      </c>
      <c r="M15" s="31">
        <v>184</v>
      </c>
      <c r="N15" s="31">
        <v>184</v>
      </c>
      <c r="O15" s="31">
        <v>183</v>
      </c>
      <c r="P15" s="31">
        <v>183</v>
      </c>
      <c r="Q15" s="31">
        <v>182</v>
      </c>
      <c r="R15" s="31">
        <v>182</v>
      </c>
      <c r="S15" s="31">
        <v>182</v>
      </c>
      <c r="T15" s="31">
        <v>182</v>
      </c>
      <c r="U15" s="31">
        <v>2851</v>
      </c>
      <c r="V15" s="32">
        <v>3076</v>
      </c>
      <c r="W15" s="23">
        <v>15</v>
      </c>
      <c r="X15" s="33">
        <v>190.06</v>
      </c>
      <c r="Y15" s="34">
        <v>17</v>
      </c>
      <c r="Z15" s="34">
        <v>108</v>
      </c>
      <c r="AA15" s="35"/>
    </row>
    <row r="16" spans="2:27" ht="19.5" customHeight="1">
      <c r="B16" s="9">
        <v>931</v>
      </c>
      <c r="C16" s="28">
        <v>10</v>
      </c>
      <c r="D16" s="71">
        <v>324</v>
      </c>
      <c r="E16" s="72" t="s">
        <v>63</v>
      </c>
      <c r="F16" s="31">
        <v>211</v>
      </c>
      <c r="G16" s="31">
        <v>199</v>
      </c>
      <c r="H16" s="31">
        <v>195</v>
      </c>
      <c r="I16" s="31">
        <v>194</v>
      </c>
      <c r="J16" s="31">
        <v>193</v>
      </c>
      <c r="K16" s="31">
        <v>192</v>
      </c>
      <c r="L16" s="31">
        <v>189</v>
      </c>
      <c r="M16" s="31">
        <v>186</v>
      </c>
      <c r="N16" s="31">
        <v>186</v>
      </c>
      <c r="O16" s="31">
        <v>185</v>
      </c>
      <c r="P16" s="31">
        <v>183</v>
      </c>
      <c r="Q16" s="31">
        <v>182</v>
      </c>
      <c r="R16" s="31">
        <v>180</v>
      </c>
      <c r="S16" s="31">
        <v>180</v>
      </c>
      <c r="T16" s="31">
        <v>180</v>
      </c>
      <c r="U16" s="31">
        <v>2835</v>
      </c>
      <c r="V16" s="32">
        <v>3060</v>
      </c>
      <c r="W16" s="23">
        <v>15</v>
      </c>
      <c r="X16" s="33">
        <v>189</v>
      </c>
      <c r="Y16" s="34">
        <v>16</v>
      </c>
      <c r="Z16" s="47">
        <v>63</v>
      </c>
      <c r="AA16" s="35"/>
    </row>
    <row r="17" spans="2:27" ht="19.5" customHeight="1">
      <c r="B17" s="9">
        <v>572</v>
      </c>
      <c r="C17" s="28">
        <v>11</v>
      </c>
      <c r="D17" s="71">
        <v>301</v>
      </c>
      <c r="E17" s="72" t="s">
        <v>62</v>
      </c>
      <c r="F17" s="31">
        <v>224</v>
      </c>
      <c r="G17" s="31">
        <v>212</v>
      </c>
      <c r="H17" s="31">
        <v>204</v>
      </c>
      <c r="I17" s="31">
        <v>198</v>
      </c>
      <c r="J17" s="31">
        <v>193</v>
      </c>
      <c r="K17" s="31">
        <v>191</v>
      </c>
      <c r="L17" s="31">
        <v>190</v>
      </c>
      <c r="M17" s="31">
        <v>185</v>
      </c>
      <c r="N17" s="31">
        <v>185</v>
      </c>
      <c r="O17" s="31">
        <v>182</v>
      </c>
      <c r="P17" s="31">
        <v>181</v>
      </c>
      <c r="Q17" s="31">
        <v>181</v>
      </c>
      <c r="R17" s="31">
        <v>180</v>
      </c>
      <c r="S17" s="31">
        <v>180</v>
      </c>
      <c r="T17" s="31">
        <v>179</v>
      </c>
      <c r="U17" s="31">
        <v>2865</v>
      </c>
      <c r="V17" s="32">
        <v>3015</v>
      </c>
      <c r="W17" s="23">
        <v>15</v>
      </c>
      <c r="X17" s="33">
        <v>191</v>
      </c>
      <c r="Y17" s="34">
        <v>45</v>
      </c>
      <c r="Z17" s="34">
        <v>48</v>
      </c>
      <c r="AA17" s="35"/>
    </row>
    <row r="18" spans="2:27" ht="19.5" customHeight="1">
      <c r="B18" s="9">
        <v>548</v>
      </c>
      <c r="C18" s="28">
        <v>12</v>
      </c>
      <c r="D18" s="71">
        <v>364</v>
      </c>
      <c r="E18" s="72" t="s">
        <v>58</v>
      </c>
      <c r="F18" s="31">
        <v>200</v>
      </c>
      <c r="G18" s="31">
        <v>184</v>
      </c>
      <c r="H18" s="31">
        <v>177</v>
      </c>
      <c r="I18" s="31">
        <v>175</v>
      </c>
      <c r="J18" s="31">
        <v>173</v>
      </c>
      <c r="K18" s="31">
        <v>172</v>
      </c>
      <c r="L18" s="31">
        <v>169</v>
      </c>
      <c r="M18" s="31">
        <v>167</v>
      </c>
      <c r="N18" s="31">
        <v>164</v>
      </c>
      <c r="O18" s="31">
        <v>161</v>
      </c>
      <c r="P18" s="31">
        <v>158</v>
      </c>
      <c r="Q18" s="31">
        <v>158</v>
      </c>
      <c r="R18" s="31">
        <v>158</v>
      </c>
      <c r="S18" s="31">
        <v>157</v>
      </c>
      <c r="T18" s="31">
        <v>149</v>
      </c>
      <c r="U18" s="31">
        <v>2522</v>
      </c>
      <c r="V18" s="32">
        <v>2972</v>
      </c>
      <c r="W18" s="23">
        <v>15</v>
      </c>
      <c r="X18" s="33">
        <v>168.13</v>
      </c>
      <c r="Y18" s="34">
        <v>43</v>
      </c>
      <c r="Z18" s="34">
        <v>33</v>
      </c>
      <c r="AA18" s="35"/>
    </row>
    <row r="19" spans="2:27" ht="19.5" customHeight="1">
      <c r="B19" s="9">
        <v>618</v>
      </c>
      <c r="C19" s="28">
        <v>13</v>
      </c>
      <c r="D19" s="71">
        <v>337</v>
      </c>
      <c r="E19" s="72" t="s">
        <v>83</v>
      </c>
      <c r="F19" s="31">
        <v>191</v>
      </c>
      <c r="G19" s="31">
        <v>184</v>
      </c>
      <c r="H19" s="31">
        <v>181</v>
      </c>
      <c r="I19" s="31">
        <v>178</v>
      </c>
      <c r="J19" s="31">
        <v>177</v>
      </c>
      <c r="K19" s="31">
        <v>175</v>
      </c>
      <c r="L19" s="31">
        <v>171</v>
      </c>
      <c r="M19" s="31">
        <v>166</v>
      </c>
      <c r="N19" s="31">
        <v>165</v>
      </c>
      <c r="O19" s="31">
        <v>164</v>
      </c>
      <c r="P19" s="31">
        <v>161</v>
      </c>
      <c r="Q19" s="31">
        <v>160</v>
      </c>
      <c r="R19" s="31">
        <v>160</v>
      </c>
      <c r="S19" s="31">
        <v>159</v>
      </c>
      <c r="T19" s="31">
        <v>159</v>
      </c>
      <c r="U19" s="31">
        <v>2551</v>
      </c>
      <c r="V19" s="32">
        <v>2776</v>
      </c>
      <c r="W19" s="23">
        <v>15</v>
      </c>
      <c r="X19" s="33">
        <v>170.06</v>
      </c>
      <c r="Y19" s="34">
        <v>196</v>
      </c>
      <c r="Z19" s="34">
        <v>37</v>
      </c>
      <c r="AA19" s="35"/>
    </row>
    <row r="20" spans="2:27" ht="19.5" customHeight="1">
      <c r="B20" s="9">
        <v>641</v>
      </c>
      <c r="C20" s="28">
        <v>14</v>
      </c>
      <c r="D20" s="71">
        <v>319</v>
      </c>
      <c r="E20" s="72" t="s">
        <v>64</v>
      </c>
      <c r="F20" s="31">
        <v>197</v>
      </c>
      <c r="G20" s="31">
        <v>160</v>
      </c>
      <c r="H20" s="31">
        <v>160</v>
      </c>
      <c r="I20" s="31">
        <v>157</v>
      </c>
      <c r="J20" s="31">
        <v>154</v>
      </c>
      <c r="K20" s="31">
        <v>152</v>
      </c>
      <c r="L20" s="31">
        <v>151</v>
      </c>
      <c r="M20" s="31">
        <v>149</v>
      </c>
      <c r="N20" s="31">
        <v>148</v>
      </c>
      <c r="O20" s="31">
        <v>147</v>
      </c>
      <c r="P20" s="31">
        <v>145</v>
      </c>
      <c r="Q20" s="31">
        <v>144</v>
      </c>
      <c r="R20" s="31">
        <v>143</v>
      </c>
      <c r="S20" s="31">
        <v>141</v>
      </c>
      <c r="T20" s="31">
        <v>141</v>
      </c>
      <c r="U20" s="31">
        <v>2289</v>
      </c>
      <c r="V20" s="32">
        <v>2739</v>
      </c>
      <c r="W20" s="23">
        <v>15</v>
      </c>
      <c r="X20" s="33">
        <v>152.6</v>
      </c>
      <c r="Y20" s="34">
        <v>37</v>
      </c>
      <c r="Z20" s="34">
        <v>24</v>
      </c>
      <c r="AA20" s="35"/>
    </row>
    <row r="21" spans="2:27" ht="19.5" customHeight="1">
      <c r="B21" s="9">
        <v>0</v>
      </c>
      <c r="C21" s="83" t="s">
        <v>71</v>
      </c>
      <c r="D21" s="84"/>
      <c r="E21" s="85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1"/>
      <c r="W21" s="88"/>
      <c r="X21" s="89"/>
      <c r="Y21" s="90"/>
      <c r="Z21" s="34" t="s">
        <v>23</v>
      </c>
      <c r="AA21" s="35"/>
    </row>
    <row r="22" spans="2:27" ht="19.5" customHeight="1">
      <c r="B22" s="9">
        <v>0</v>
      </c>
      <c r="C22" s="28">
        <v>1</v>
      </c>
      <c r="D22" s="71">
        <v>375</v>
      </c>
      <c r="E22" s="72" t="s">
        <v>61</v>
      </c>
      <c r="F22" s="31">
        <v>220</v>
      </c>
      <c r="G22" s="31">
        <v>220</v>
      </c>
      <c r="H22" s="31">
        <v>203</v>
      </c>
      <c r="I22" s="31">
        <v>201</v>
      </c>
      <c r="J22" s="31">
        <v>193</v>
      </c>
      <c r="K22" s="31">
        <v>191</v>
      </c>
      <c r="L22" s="31">
        <v>190</v>
      </c>
      <c r="M22" s="31">
        <v>187</v>
      </c>
      <c r="N22" s="31">
        <v>182</v>
      </c>
      <c r="O22" s="31">
        <v>182</v>
      </c>
      <c r="P22" s="31">
        <v>180</v>
      </c>
      <c r="Q22" s="31">
        <v>180</v>
      </c>
      <c r="R22" s="31">
        <v>179</v>
      </c>
      <c r="S22" s="31">
        <v>176</v>
      </c>
      <c r="T22" s="31">
        <v>175</v>
      </c>
      <c r="U22" s="31">
        <v>2859</v>
      </c>
      <c r="V22" s="32">
        <v>3309</v>
      </c>
      <c r="W22" s="23">
        <v>15</v>
      </c>
      <c r="X22" s="33">
        <v>190.6</v>
      </c>
      <c r="Y22" s="34"/>
      <c r="Z22" s="34">
        <v>116</v>
      </c>
      <c r="AA22" s="35"/>
    </row>
    <row r="23" spans="2:27" ht="19.5" customHeight="1">
      <c r="B23" s="9">
        <v>0</v>
      </c>
      <c r="C23" s="28">
        <v>2</v>
      </c>
      <c r="D23" s="71">
        <v>344</v>
      </c>
      <c r="E23" s="72" t="s">
        <v>57</v>
      </c>
      <c r="F23" s="31">
        <v>226</v>
      </c>
      <c r="G23" s="31">
        <v>218</v>
      </c>
      <c r="H23" s="31">
        <v>213</v>
      </c>
      <c r="I23" s="31">
        <v>210</v>
      </c>
      <c r="J23" s="31">
        <v>208</v>
      </c>
      <c r="K23" s="31">
        <v>206</v>
      </c>
      <c r="L23" s="31">
        <v>202</v>
      </c>
      <c r="M23" s="31">
        <v>199</v>
      </c>
      <c r="N23" s="31">
        <v>198</v>
      </c>
      <c r="O23" s="31">
        <v>198</v>
      </c>
      <c r="P23" s="31">
        <v>197</v>
      </c>
      <c r="Q23" s="31">
        <v>194</v>
      </c>
      <c r="R23" s="31">
        <v>193</v>
      </c>
      <c r="S23" s="31">
        <v>193</v>
      </c>
      <c r="T23" s="31">
        <v>192</v>
      </c>
      <c r="U23" s="31">
        <v>3047</v>
      </c>
      <c r="V23" s="32">
        <v>3272</v>
      </c>
      <c r="W23" s="23">
        <v>15</v>
      </c>
      <c r="X23" s="33">
        <v>203.13</v>
      </c>
      <c r="Y23" s="34">
        <v>37</v>
      </c>
      <c r="Z23" s="34">
        <v>126</v>
      </c>
      <c r="AA23" s="35"/>
    </row>
    <row r="24" spans="2:27" ht="19.5" customHeight="1">
      <c r="B24" s="9">
        <v>0</v>
      </c>
      <c r="C24" s="28"/>
      <c r="D24" s="71"/>
      <c r="E24" s="7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  <c r="W24" s="23"/>
      <c r="X24" s="33"/>
      <c r="Y24" s="34"/>
      <c r="Z24" s="34"/>
      <c r="AA24" s="35"/>
    </row>
    <row r="25" spans="2:27" ht="19.5" customHeight="1">
      <c r="B25" s="9">
        <v>0</v>
      </c>
      <c r="C25" s="28" t="s">
        <v>23</v>
      </c>
      <c r="D25" s="71" t="s">
        <v>23</v>
      </c>
      <c r="E25" s="72" t="s">
        <v>23</v>
      </c>
      <c r="F25" s="31" t="s">
        <v>23</v>
      </c>
      <c r="G25" s="31" t="s">
        <v>23</v>
      </c>
      <c r="H25" s="31" t="s">
        <v>23</v>
      </c>
      <c r="I25" s="31" t="s">
        <v>23</v>
      </c>
      <c r="J25" s="31" t="s">
        <v>23</v>
      </c>
      <c r="K25" s="31" t="s">
        <v>23</v>
      </c>
      <c r="L25" s="31" t="s">
        <v>23</v>
      </c>
      <c r="M25" s="31" t="s">
        <v>23</v>
      </c>
      <c r="N25" s="31" t="s">
        <v>23</v>
      </c>
      <c r="O25" s="31" t="s">
        <v>23</v>
      </c>
      <c r="P25" s="31" t="s">
        <v>23</v>
      </c>
      <c r="Q25" s="31" t="s">
        <v>23</v>
      </c>
      <c r="R25" s="31" t="s">
        <v>23</v>
      </c>
      <c r="S25" s="31" t="s">
        <v>23</v>
      </c>
      <c r="T25" s="31" t="s">
        <v>23</v>
      </c>
      <c r="U25" s="31" t="s">
        <v>23</v>
      </c>
      <c r="V25" s="32" t="s">
        <v>23</v>
      </c>
      <c r="W25" s="23" t="s">
        <v>23</v>
      </c>
      <c r="X25" s="33" t="s">
        <v>23</v>
      </c>
      <c r="Y25" s="34" t="s">
        <v>23</v>
      </c>
      <c r="Z25" s="34" t="s">
        <v>23</v>
      </c>
      <c r="AA25" s="35"/>
    </row>
    <row r="26" spans="2:27" ht="19.5" customHeight="1">
      <c r="B26" s="9"/>
      <c r="C26" s="28" t="s">
        <v>23</v>
      </c>
      <c r="D26" s="71" t="s">
        <v>23</v>
      </c>
      <c r="E26" s="72" t="s">
        <v>23</v>
      </c>
      <c r="F26" s="31" t="s">
        <v>23</v>
      </c>
      <c r="G26" s="31" t="s">
        <v>23</v>
      </c>
      <c r="H26" s="31" t="s">
        <v>23</v>
      </c>
      <c r="I26" s="31" t="s">
        <v>23</v>
      </c>
      <c r="J26" s="31" t="s">
        <v>23</v>
      </c>
      <c r="K26" s="31" t="s">
        <v>23</v>
      </c>
      <c r="L26" s="31" t="s">
        <v>23</v>
      </c>
      <c r="M26" s="31" t="s">
        <v>23</v>
      </c>
      <c r="N26" s="31" t="s">
        <v>23</v>
      </c>
      <c r="O26" s="31" t="s">
        <v>23</v>
      </c>
      <c r="P26" s="31" t="s">
        <v>23</v>
      </c>
      <c r="Q26" s="31" t="s">
        <v>23</v>
      </c>
      <c r="R26" s="31" t="s">
        <v>23</v>
      </c>
      <c r="S26" s="31" t="s">
        <v>23</v>
      </c>
      <c r="T26" s="31" t="s">
        <v>23</v>
      </c>
      <c r="U26" s="31" t="s">
        <v>23</v>
      </c>
      <c r="V26" s="32" t="s">
        <v>23</v>
      </c>
      <c r="W26" s="23" t="s">
        <v>23</v>
      </c>
      <c r="X26" s="33" t="s">
        <v>23</v>
      </c>
      <c r="Y26" s="34" t="s">
        <v>23</v>
      </c>
      <c r="Z26" s="34" t="s">
        <v>23</v>
      </c>
      <c r="AA26" s="35"/>
    </row>
    <row r="27" spans="2:27" ht="19.5" customHeight="1">
      <c r="B27" s="9"/>
      <c r="C27" s="28" t="s">
        <v>23</v>
      </c>
      <c r="D27" s="71" t="s">
        <v>23</v>
      </c>
      <c r="E27" s="72" t="s">
        <v>23</v>
      </c>
      <c r="F27" s="31" t="s">
        <v>23</v>
      </c>
      <c r="G27" s="31" t="s">
        <v>23</v>
      </c>
      <c r="H27" s="31" t="s">
        <v>23</v>
      </c>
      <c r="I27" s="31" t="s">
        <v>23</v>
      </c>
      <c r="J27" s="31" t="s">
        <v>23</v>
      </c>
      <c r="K27" s="31" t="s">
        <v>23</v>
      </c>
      <c r="L27" s="31" t="s">
        <v>23</v>
      </c>
      <c r="M27" s="31" t="s">
        <v>23</v>
      </c>
      <c r="N27" s="31" t="s">
        <v>23</v>
      </c>
      <c r="O27" s="31" t="s">
        <v>23</v>
      </c>
      <c r="P27" s="31" t="s">
        <v>23</v>
      </c>
      <c r="Q27" s="31" t="s">
        <v>23</v>
      </c>
      <c r="R27" s="31" t="s">
        <v>23</v>
      </c>
      <c r="S27" s="31" t="s">
        <v>23</v>
      </c>
      <c r="T27" s="31" t="s">
        <v>23</v>
      </c>
      <c r="U27" s="31" t="s">
        <v>23</v>
      </c>
      <c r="V27" s="32" t="s">
        <v>23</v>
      </c>
      <c r="W27" s="23" t="s">
        <v>23</v>
      </c>
      <c r="X27" s="33" t="s">
        <v>23</v>
      </c>
      <c r="Y27" s="34" t="s">
        <v>23</v>
      </c>
      <c r="Z27" s="34" t="s">
        <v>23</v>
      </c>
      <c r="AA27" s="35"/>
    </row>
    <row r="28" spans="2:27" ht="19.5" customHeight="1">
      <c r="B28" s="9">
        <v>0</v>
      </c>
      <c r="C28" s="28" t="s">
        <v>23</v>
      </c>
      <c r="D28" s="71" t="s">
        <v>23</v>
      </c>
      <c r="E28" s="72" t="s">
        <v>23</v>
      </c>
      <c r="F28" s="31" t="s">
        <v>23</v>
      </c>
      <c r="G28" s="31" t="s">
        <v>23</v>
      </c>
      <c r="H28" s="31" t="s">
        <v>23</v>
      </c>
      <c r="I28" s="31" t="s">
        <v>23</v>
      </c>
      <c r="J28" s="31" t="s">
        <v>23</v>
      </c>
      <c r="K28" s="31" t="s">
        <v>23</v>
      </c>
      <c r="L28" s="31" t="s">
        <v>23</v>
      </c>
      <c r="M28" s="31" t="s">
        <v>23</v>
      </c>
      <c r="N28" s="31" t="s">
        <v>23</v>
      </c>
      <c r="O28" s="31" t="s">
        <v>23</v>
      </c>
      <c r="P28" s="31" t="s">
        <v>23</v>
      </c>
      <c r="Q28" s="31" t="s">
        <v>23</v>
      </c>
      <c r="R28" s="31" t="s">
        <v>23</v>
      </c>
      <c r="S28" s="31" t="s">
        <v>23</v>
      </c>
      <c r="T28" s="31" t="s">
        <v>23</v>
      </c>
      <c r="U28" s="31" t="s">
        <v>23</v>
      </c>
      <c r="V28" s="32" t="s">
        <v>23</v>
      </c>
      <c r="W28" s="23" t="s">
        <v>23</v>
      </c>
      <c r="X28" s="33" t="s">
        <v>23</v>
      </c>
      <c r="Y28" s="34" t="s">
        <v>23</v>
      </c>
      <c r="Z28" s="34" t="s">
        <v>23</v>
      </c>
      <c r="AA28" s="35"/>
    </row>
    <row r="29" spans="2:27" ht="19.5" customHeight="1">
      <c r="B29" s="9">
        <v>0</v>
      </c>
      <c r="C29" s="49"/>
      <c r="D29" s="50"/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  <c r="X29" s="54"/>
      <c r="Y29" s="54"/>
      <c r="Z29" s="55"/>
      <c r="AA29" s="35"/>
    </row>
    <row r="30" spans="2:27" ht="19.5" customHeight="1">
      <c r="B30" s="9">
        <v>0</v>
      </c>
      <c r="C30" s="56"/>
      <c r="D30" s="57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60"/>
      <c r="X30" s="61"/>
      <c r="Y30" s="61"/>
      <c r="Z30" s="62"/>
      <c r="AA30" s="35"/>
    </row>
    <row r="31" spans="3:22" s="37" customFormat="1" ht="19.5" customHeight="1">
      <c r="C31" s="63"/>
      <c r="D31" s="64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6"/>
      <c r="V31" s="76"/>
    </row>
    <row r="32" spans="5:22" ht="19.5" customHeight="1"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6"/>
      <c r="V32" s="76"/>
    </row>
    <row r="33" spans="5:22" ht="19.5" customHeight="1"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6"/>
      <c r="V33" s="76"/>
    </row>
    <row r="34" spans="5:22" ht="19.5" customHeight="1"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6"/>
      <c r="V34" s="76"/>
    </row>
    <row r="35" spans="5:22" ht="19.5" customHeight="1"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6"/>
      <c r="V35" s="76"/>
    </row>
    <row r="36" spans="5:22" ht="19.5" customHeight="1"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6"/>
      <c r="V36" s="76"/>
    </row>
    <row r="37" spans="5:22" ht="19.5" customHeight="1"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6"/>
      <c r="V37" s="76"/>
    </row>
    <row r="38" spans="5:22" ht="19.5" customHeight="1"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6"/>
      <c r="V38" s="76"/>
    </row>
    <row r="39" spans="5:22" ht="19.5" customHeight="1"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6"/>
      <c r="V39" s="76"/>
    </row>
    <row r="40" spans="5:22" ht="19.5" customHeight="1"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6"/>
      <c r="V40" s="76"/>
    </row>
    <row r="41" spans="5:22" ht="19.5" customHeight="1"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6"/>
      <c r="V41" s="76"/>
    </row>
    <row r="42" spans="5:22" ht="19.5" customHeight="1"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6"/>
      <c r="V42" s="76"/>
    </row>
    <row r="43" spans="5:22" ht="19.5" customHeight="1"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6"/>
      <c r="V43" s="76"/>
    </row>
    <row r="44" ht="19.5" customHeight="1">
      <c r="E44" s="75"/>
    </row>
  </sheetData>
  <sheetProtection/>
  <mergeCells count="3">
    <mergeCell ref="C5:C6"/>
    <mergeCell ref="D5:D6"/>
    <mergeCell ref="E5:E6"/>
  </mergeCells>
  <conditionalFormatting sqref="F29:T30 V7:V28">
    <cfRule type="cellIs" priority="22" dxfId="20" operator="between" stopIfTrue="1">
      <formula>200</formula>
      <formula>230</formula>
    </cfRule>
    <cfRule type="cellIs" priority="23" dxfId="19" operator="between" stopIfTrue="1">
      <formula>231</formula>
      <formula>250</formula>
    </cfRule>
    <cfRule type="cellIs" priority="24" dxfId="8" operator="between" stopIfTrue="1">
      <formula>250</formula>
      <formula>300</formula>
    </cfRule>
  </conditionalFormatting>
  <conditionalFormatting sqref="F7:U28">
    <cfRule type="cellIs" priority="16" dxfId="4" operator="lessThan" stopIfTrue="1">
      <formula>200</formula>
    </cfRule>
    <cfRule type="cellIs" priority="17" dxfId="23" operator="between" stopIfTrue="1">
      <formula>199</formula>
      <formula>250</formula>
    </cfRule>
    <cfRule type="cellIs" priority="18" dxfId="2" operator="between" stopIfTrue="1">
      <formula>250</formula>
      <formula>300</formula>
    </cfRule>
  </conditionalFormatting>
  <conditionalFormatting sqref="Z7:Z28">
    <cfRule type="cellIs" priority="15" dxfId="21" operator="greaterThanOrEqual" stopIfTrue="1">
      <formula>20</formula>
    </cfRule>
  </conditionalFormatting>
  <conditionalFormatting sqref="F29:T30">
    <cfRule type="cellIs" priority="12" dxfId="20" operator="between" stopIfTrue="1">
      <formula>200</formula>
      <formula>230</formula>
    </cfRule>
    <cfRule type="cellIs" priority="13" dxfId="19" operator="between" stopIfTrue="1">
      <formula>231</formula>
      <formula>250</formula>
    </cfRule>
    <cfRule type="cellIs" priority="14" dxfId="8" operator="between" stopIfTrue="1">
      <formula>250</formula>
      <formula>300</formula>
    </cfRule>
  </conditionalFormatting>
  <conditionalFormatting sqref="F21:U21">
    <cfRule type="cellIs" priority="2" dxfId="4" operator="between" stopIfTrue="1">
      <formula>200</formula>
      <formula>230</formula>
    </cfRule>
    <cfRule type="cellIs" priority="3" dxfId="3" operator="between" stopIfTrue="1">
      <formula>231</formula>
      <formula>250</formula>
    </cfRule>
    <cfRule type="cellIs" priority="4" dxfId="2" operator="between" stopIfTrue="1">
      <formula>250</formula>
      <formula>300</formula>
    </cfRule>
  </conditionalFormatting>
  <conditionalFormatting sqref="Y21">
    <cfRule type="cellIs" priority="1" dxfId="0" operator="greaterThanOrEqual" stopIfTrue="1">
      <formula>40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anapip</dc:creator>
  <cp:keywords/>
  <dc:description/>
  <cp:lastModifiedBy>eduard b. mohammad</cp:lastModifiedBy>
  <dcterms:created xsi:type="dcterms:W3CDTF">2012-06-17T16:43:57Z</dcterms:created>
  <dcterms:modified xsi:type="dcterms:W3CDTF">2012-11-21T07:25:22Z</dcterms:modified>
  <cp:category/>
  <cp:version/>
  <cp:contentType/>
  <cp:contentStatus/>
</cp:coreProperties>
</file>